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rnani.lima\Documents\Consultoria local\Modelos\MRC\"/>
    </mc:Choice>
  </mc:AlternateContent>
  <xr:revisionPtr revIDLastSave="0" documentId="13_ncr:1_{2C1FC22D-4198-44C8-A81B-2DAE28B81D1B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C" sheetId="1" state="hidden" r:id="rId1"/>
    <sheet name="CONTEXTO" sheetId="2" r:id="rId2"/>
    <sheet name="RISCOS" sheetId="3" r:id="rId3"/>
    <sheet name="JUSTIFICATIVAS NOTAS" sheetId="4" r:id="rId4"/>
    <sheet name="TRATAMENTO" sheetId="5" r:id="rId5"/>
    <sheet name="Aux_Tratamento" sheetId="6" state="hidden" r:id="rId6"/>
    <sheet name="Med_X_Riscos" sheetId="7" r:id="rId7"/>
    <sheet name="MONITORAMENTO" sheetId="8" r:id="rId8"/>
    <sheet name="MON_old" sheetId="9" state="hidden" r:id="rId9"/>
    <sheet name="Fontes de Risco" sheetId="10" r:id="rId10"/>
    <sheet name="Categoria Risco" sheetId="11" r:id="rId11"/>
    <sheet name="Escalas Impacto e Probabilidade" sheetId="12" r:id="rId12"/>
    <sheet name="Escala Controles e Níveis Risco" sheetId="13" r:id="rId13"/>
    <sheet name="Opções de Tratamento" sheetId="14" r:id="rId14"/>
  </sheets>
  <definedNames>
    <definedName name="_xlnm._FilterDatabase" localSheetId="8" hidden="1">MON_old!$B$6:$B$176</definedName>
    <definedName name="_xlnm._FilterDatabase" localSheetId="7" hidden="1">MONITORAMENTO!$B$7:$B$27</definedName>
    <definedName name="_xlnm._FilterDatabase" localSheetId="4" hidden="1">TRATAMENTO!$B$8:$B$64</definedName>
    <definedName name="_ftn1" localSheetId="12">'Escala Controles e Níveis Risco'!#REF!</definedName>
    <definedName name="_ftnref1" localSheetId="12">'Escala Controles e Níveis Risco'!$C$3</definedName>
    <definedName name="Basileia" localSheetId="5">#REF!</definedName>
    <definedName name="Basileia" localSheetId="9">#REF!</definedName>
    <definedName name="Basileia" localSheetId="6">#REF!</definedName>
    <definedName name="Basileia" localSheetId="7">#REF!</definedName>
    <definedName name="Basileia" localSheetId="4">#REF!</definedName>
    <definedName name="Basileia">#REF!</definedName>
    <definedName name="Esforço" localSheetId="5">#REF!</definedName>
    <definedName name="Esforço" localSheetId="9">#REF!</definedName>
    <definedName name="Esforço" localSheetId="6">#REF!</definedName>
    <definedName name="Esforço" localSheetId="7">#REF!</definedName>
    <definedName name="Esforço" localSheetId="4">#REF!</definedName>
    <definedName name="Esforço">#REF!</definedName>
    <definedName name="Estabilidade" localSheetId="5">#REF!</definedName>
    <definedName name="Estabilidade" localSheetId="9">#REF!</definedName>
    <definedName name="Estabilidade" localSheetId="6">#REF!</definedName>
    <definedName name="Estabilidade" localSheetId="7">#REF!</definedName>
    <definedName name="Estabilidade" localSheetId="4">#REF!</definedName>
    <definedName name="Estabilidade">#REF!</definedName>
    <definedName name="Estratégia" localSheetId="5">#REF!</definedName>
    <definedName name="Estratégia" localSheetId="9">#REF!</definedName>
    <definedName name="Estratégia" localSheetId="6">#REF!</definedName>
    <definedName name="Estratégia" localSheetId="7">#REF!</definedName>
    <definedName name="Estratégia" localSheetId="4">#REF!</definedName>
    <definedName name="Estratégia">#REF!</definedName>
    <definedName name="Extra" localSheetId="5">#REF!</definedName>
    <definedName name="Extra" localSheetId="9">#REF!</definedName>
    <definedName name="Extra" localSheetId="6">#REF!</definedName>
    <definedName name="Extra" localSheetId="7">#REF!</definedName>
    <definedName name="Extra" localSheetId="4">#REF!</definedName>
    <definedName name="Extra">#REF!</definedName>
    <definedName name="Futuro" localSheetId="5">#REF!</definedName>
    <definedName name="Futuro" localSheetId="9">#REF!</definedName>
    <definedName name="Futuro" localSheetId="6">#REF!</definedName>
    <definedName name="Futuro" localSheetId="7">#REF!</definedName>
    <definedName name="Futuro" localSheetId="4">#REF!</definedName>
    <definedName name="Futuro">#REF!</definedName>
    <definedName name="Imagem" localSheetId="5">#REF!</definedName>
    <definedName name="Imagem" localSheetId="9">#REF!</definedName>
    <definedName name="Imagem" localSheetId="6">#REF!</definedName>
    <definedName name="Imagem" localSheetId="7">#REF!</definedName>
    <definedName name="Imagem" localSheetId="4">#REF!</definedName>
    <definedName name="Imagem">#REF!</definedName>
    <definedName name="Impacto" localSheetId="5">#REF!</definedName>
    <definedName name="Impacto" localSheetId="9">#REF!</definedName>
    <definedName name="Impacto" localSheetId="6">#REF!</definedName>
    <definedName name="Impacto" localSheetId="7">#REF!</definedName>
    <definedName name="Impacto" localSheetId="4">#REF!</definedName>
    <definedName name="Impacto">#REF!</definedName>
    <definedName name="Integridade" localSheetId="5">#REF!</definedName>
    <definedName name="Integridade" localSheetId="9">#REF!</definedName>
    <definedName name="Integridade" localSheetId="6">#REF!</definedName>
    <definedName name="Integridade" localSheetId="7">#REF!</definedName>
    <definedName name="Integridade" localSheetId="4">#REF!</definedName>
    <definedName name="Integridade">#REF!</definedName>
    <definedName name="Intervenção" localSheetId="5">#REF!</definedName>
    <definedName name="Intervenção" localSheetId="9">#REF!</definedName>
    <definedName name="Intervenção" localSheetId="6">#REF!</definedName>
    <definedName name="Intervenção" localSheetId="7">#REF!</definedName>
    <definedName name="Intervenção" localSheetId="4">#REF!</definedName>
    <definedName name="Intervenção">#REF!</definedName>
    <definedName name="Orçamentário" localSheetId="5">#REF!</definedName>
    <definedName name="Orçamentário" localSheetId="9">#REF!</definedName>
    <definedName name="Orçamentário" localSheetId="6">#REF!</definedName>
    <definedName name="Orçamentário" localSheetId="7">#REF!</definedName>
    <definedName name="Orçamentário" localSheetId="4">#REF!</definedName>
    <definedName name="Orçamentário">#REF!</definedName>
    <definedName name="planoacao" localSheetId="5">#REF!</definedName>
    <definedName name="planoacao" localSheetId="6">#REF!</definedName>
    <definedName name="planoacao" localSheetId="7">#REF!</definedName>
    <definedName name="planoacao" localSheetId="4">#REF!</definedName>
    <definedName name="planoacao">#REF!</definedName>
    <definedName name="Probabilidade" localSheetId="5">#REF!</definedName>
    <definedName name="Probabilidade" localSheetId="9">#REF!</definedName>
    <definedName name="Probabilidade" localSheetId="6">#REF!</definedName>
    <definedName name="Probabilidade" localSheetId="7">#REF!</definedName>
    <definedName name="Probabilidade" localSheetId="4">#REF!</definedName>
    <definedName name="Probabilidade">#REF!</definedName>
    <definedName name="Regulação" localSheetId="5">#REF!</definedName>
    <definedName name="Regulação" localSheetId="9">#REF!</definedName>
    <definedName name="Regulação" localSheetId="6">#REF!</definedName>
    <definedName name="Regulação" localSheetId="7">#REF!</definedName>
    <definedName name="Regulação" localSheetId="4">#REF!</definedName>
    <definedName name="Regulação">#REF!</definedName>
    <definedName name="Status" localSheetId="5">#REF!</definedName>
    <definedName name="Status" localSheetId="6">#REF!</definedName>
    <definedName name="Status" localSheetId="7">#REF!</definedName>
    <definedName name="Status" localSheetId="4">#REF!</definedName>
    <definedName name="Status">#REF!</definedName>
    <definedName name="Vulnerabilidade" localSheetId="5">#REF!</definedName>
    <definedName name="Vulnerabilidade" localSheetId="9">#REF!</definedName>
    <definedName name="Vulnerabilidade" localSheetId="6">#REF!</definedName>
    <definedName name="Vulnerabilidade" localSheetId="7">#REF!</definedName>
    <definedName name="Vulnerabilidade" localSheetId="4">#REF!</definedName>
    <definedName name="Vulnerabilida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5" i="4" l="1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9" i="4"/>
  <c r="D1" i="3"/>
  <c r="K6" i="13" l="1"/>
  <c r="K5" i="13"/>
  <c r="K4" i="13"/>
  <c r="K3" i="13"/>
  <c r="K2" i="13"/>
  <c r="G176" i="9"/>
  <c r="F176" i="9"/>
  <c r="E176" i="9"/>
  <c r="B176" i="9"/>
  <c r="G175" i="9"/>
  <c r="F175" i="9"/>
  <c r="E175" i="9"/>
  <c r="B175" i="9"/>
  <c r="G174" i="9"/>
  <c r="F174" i="9"/>
  <c r="E174" i="9"/>
  <c r="B174" i="9"/>
  <c r="G173" i="9"/>
  <c r="F173" i="9"/>
  <c r="E173" i="9"/>
  <c r="B173" i="9"/>
  <c r="G172" i="9"/>
  <c r="F172" i="9"/>
  <c r="E172" i="9"/>
  <c r="B172" i="9"/>
  <c r="G171" i="9"/>
  <c r="F171" i="9"/>
  <c r="E171" i="9"/>
  <c r="B171" i="9"/>
  <c r="G170" i="9"/>
  <c r="F170" i="9"/>
  <c r="E170" i="9"/>
  <c r="B170" i="9"/>
  <c r="G169" i="9"/>
  <c r="F169" i="9"/>
  <c r="E169" i="9"/>
  <c r="B169" i="9"/>
  <c r="G168" i="9"/>
  <c r="F168" i="9"/>
  <c r="E168" i="9"/>
  <c r="B168" i="9"/>
  <c r="G167" i="9"/>
  <c r="F167" i="9"/>
  <c r="E167" i="9"/>
  <c r="D167" i="9"/>
  <c r="C167" i="9"/>
  <c r="B167" i="9"/>
  <c r="G166" i="9"/>
  <c r="F166" i="9"/>
  <c r="E166" i="9"/>
  <c r="B166" i="9"/>
  <c r="G165" i="9"/>
  <c r="F165" i="9"/>
  <c r="E165" i="9"/>
  <c r="B165" i="9"/>
  <c r="G164" i="9"/>
  <c r="F164" i="9"/>
  <c r="E164" i="9"/>
  <c r="B164" i="9"/>
  <c r="G163" i="9"/>
  <c r="F163" i="9"/>
  <c r="E163" i="9"/>
  <c r="B163" i="9"/>
  <c r="G162" i="9"/>
  <c r="F162" i="9"/>
  <c r="E162" i="9"/>
  <c r="B162" i="9"/>
  <c r="G161" i="9"/>
  <c r="F161" i="9"/>
  <c r="E161" i="9"/>
  <c r="B161" i="9"/>
  <c r="G160" i="9"/>
  <c r="F160" i="9"/>
  <c r="E160" i="9"/>
  <c r="B160" i="9"/>
  <c r="G159" i="9"/>
  <c r="F159" i="9"/>
  <c r="E159" i="9"/>
  <c r="B159" i="9"/>
  <c r="G158" i="9"/>
  <c r="F158" i="9"/>
  <c r="E158" i="9"/>
  <c r="B158" i="9"/>
  <c r="G157" i="9"/>
  <c r="F157" i="9"/>
  <c r="E157" i="9"/>
  <c r="D157" i="9"/>
  <c r="C157" i="9"/>
  <c r="B157" i="9"/>
  <c r="G156" i="9"/>
  <c r="F156" i="9"/>
  <c r="E156" i="9"/>
  <c r="B156" i="9"/>
  <c r="G155" i="9"/>
  <c r="F155" i="9"/>
  <c r="E155" i="9"/>
  <c r="B155" i="9"/>
  <c r="G154" i="9"/>
  <c r="F154" i="9"/>
  <c r="E154" i="9"/>
  <c r="B154" i="9"/>
  <c r="G153" i="9"/>
  <c r="F153" i="9"/>
  <c r="E153" i="9"/>
  <c r="B153" i="9"/>
  <c r="G152" i="9"/>
  <c r="F152" i="9"/>
  <c r="E152" i="9"/>
  <c r="B152" i="9"/>
  <c r="G151" i="9"/>
  <c r="F151" i="9"/>
  <c r="E151" i="9"/>
  <c r="B151" i="9"/>
  <c r="G150" i="9"/>
  <c r="F150" i="9"/>
  <c r="E150" i="9"/>
  <c r="B150" i="9"/>
  <c r="G149" i="9"/>
  <c r="F149" i="9"/>
  <c r="E149" i="9"/>
  <c r="B149" i="9"/>
  <c r="G148" i="9"/>
  <c r="F148" i="9"/>
  <c r="E148" i="9"/>
  <c r="B148" i="9"/>
  <c r="G147" i="9"/>
  <c r="F147" i="9"/>
  <c r="E147" i="9"/>
  <c r="D147" i="9"/>
  <c r="C147" i="9"/>
  <c r="B147" i="9"/>
  <c r="G146" i="9"/>
  <c r="F146" i="9"/>
  <c r="E146" i="9"/>
  <c r="B146" i="9"/>
  <c r="G145" i="9"/>
  <c r="F145" i="9"/>
  <c r="E145" i="9"/>
  <c r="B145" i="9"/>
  <c r="G144" i="9"/>
  <c r="F144" i="9"/>
  <c r="E144" i="9"/>
  <c r="B144" i="9"/>
  <c r="G143" i="9"/>
  <c r="F143" i="9"/>
  <c r="E143" i="9"/>
  <c r="B143" i="9"/>
  <c r="G142" i="9"/>
  <c r="F142" i="9"/>
  <c r="E142" i="9"/>
  <c r="B142" i="9"/>
  <c r="G141" i="9"/>
  <c r="F141" i="9"/>
  <c r="E141" i="9"/>
  <c r="B141" i="9"/>
  <c r="G140" i="9"/>
  <c r="F140" i="9"/>
  <c r="E140" i="9"/>
  <c r="B140" i="9"/>
  <c r="G139" i="9"/>
  <c r="F139" i="9"/>
  <c r="E139" i="9"/>
  <c r="B139" i="9"/>
  <c r="G138" i="9"/>
  <c r="F138" i="9"/>
  <c r="E138" i="9"/>
  <c r="B138" i="9"/>
  <c r="G137" i="9"/>
  <c r="F137" i="9"/>
  <c r="E137" i="9"/>
  <c r="D137" i="9"/>
  <c r="C137" i="9"/>
  <c r="B137" i="9"/>
  <c r="G136" i="9"/>
  <c r="F136" i="9"/>
  <c r="E136" i="9"/>
  <c r="B136" i="9"/>
  <c r="G135" i="9"/>
  <c r="F135" i="9"/>
  <c r="E135" i="9"/>
  <c r="B135" i="9"/>
  <c r="G134" i="9"/>
  <c r="F134" i="9"/>
  <c r="E134" i="9"/>
  <c r="B134" i="9"/>
  <c r="G133" i="9"/>
  <c r="F133" i="9"/>
  <c r="E133" i="9"/>
  <c r="B133" i="9"/>
  <c r="G132" i="9"/>
  <c r="F132" i="9"/>
  <c r="E132" i="9"/>
  <c r="B132" i="9"/>
  <c r="G131" i="9"/>
  <c r="F131" i="9"/>
  <c r="E131" i="9"/>
  <c r="B131" i="9"/>
  <c r="G130" i="9"/>
  <c r="F130" i="9"/>
  <c r="E130" i="9"/>
  <c r="B130" i="9"/>
  <c r="G129" i="9"/>
  <c r="F129" i="9"/>
  <c r="E129" i="9"/>
  <c r="B129" i="9"/>
  <c r="G128" i="9"/>
  <c r="F128" i="9"/>
  <c r="E128" i="9"/>
  <c r="B128" i="9"/>
  <c r="G127" i="9"/>
  <c r="F127" i="9"/>
  <c r="E127" i="9"/>
  <c r="D127" i="9"/>
  <c r="C127" i="9"/>
  <c r="B127" i="9"/>
  <c r="G126" i="9"/>
  <c r="F126" i="9"/>
  <c r="E126" i="9"/>
  <c r="B126" i="9"/>
  <c r="G125" i="9"/>
  <c r="F125" i="9"/>
  <c r="E125" i="9"/>
  <c r="B125" i="9"/>
  <c r="G124" i="9"/>
  <c r="F124" i="9"/>
  <c r="E124" i="9"/>
  <c r="B124" i="9"/>
  <c r="G123" i="9"/>
  <c r="F123" i="9"/>
  <c r="E123" i="9"/>
  <c r="B123" i="9"/>
  <c r="G122" i="9"/>
  <c r="F122" i="9"/>
  <c r="E122" i="9"/>
  <c r="B122" i="9"/>
  <c r="G121" i="9"/>
  <c r="F121" i="9"/>
  <c r="E121" i="9"/>
  <c r="B121" i="9"/>
  <c r="G120" i="9"/>
  <c r="F120" i="9"/>
  <c r="E120" i="9"/>
  <c r="B120" i="9"/>
  <c r="G119" i="9"/>
  <c r="F119" i="9"/>
  <c r="E119" i="9"/>
  <c r="B119" i="9"/>
  <c r="G118" i="9"/>
  <c r="F118" i="9"/>
  <c r="E118" i="9"/>
  <c r="B118" i="9"/>
  <c r="G117" i="9"/>
  <c r="F117" i="9"/>
  <c r="E117" i="9"/>
  <c r="D117" i="9"/>
  <c r="C117" i="9"/>
  <c r="B117" i="9"/>
  <c r="G116" i="9"/>
  <c r="F116" i="9"/>
  <c r="E116" i="9"/>
  <c r="B116" i="9"/>
  <c r="G115" i="9"/>
  <c r="F115" i="9"/>
  <c r="E115" i="9"/>
  <c r="B115" i="9"/>
  <c r="G114" i="9"/>
  <c r="F114" i="9"/>
  <c r="E114" i="9"/>
  <c r="B114" i="9"/>
  <c r="G113" i="9"/>
  <c r="F113" i="9"/>
  <c r="E113" i="9"/>
  <c r="B113" i="9"/>
  <c r="G112" i="9"/>
  <c r="F112" i="9"/>
  <c r="E112" i="9"/>
  <c r="B112" i="9"/>
  <c r="G111" i="9"/>
  <c r="F111" i="9"/>
  <c r="E111" i="9"/>
  <c r="B111" i="9"/>
  <c r="G110" i="9"/>
  <c r="F110" i="9"/>
  <c r="E110" i="9"/>
  <c r="B110" i="9"/>
  <c r="G109" i="9"/>
  <c r="F109" i="9"/>
  <c r="E109" i="9"/>
  <c r="B109" i="9"/>
  <c r="G108" i="9"/>
  <c r="F108" i="9"/>
  <c r="E108" i="9"/>
  <c r="B108" i="9"/>
  <c r="G107" i="9"/>
  <c r="F107" i="9"/>
  <c r="E107" i="9"/>
  <c r="D107" i="9"/>
  <c r="C107" i="9"/>
  <c r="B107" i="9"/>
  <c r="G106" i="9"/>
  <c r="F106" i="9"/>
  <c r="E106" i="9"/>
  <c r="B106" i="9"/>
  <c r="G105" i="9"/>
  <c r="F105" i="9"/>
  <c r="E105" i="9"/>
  <c r="B105" i="9"/>
  <c r="G104" i="9"/>
  <c r="F104" i="9"/>
  <c r="E104" i="9"/>
  <c r="B104" i="9"/>
  <c r="G103" i="9"/>
  <c r="F103" i="9"/>
  <c r="E103" i="9"/>
  <c r="B103" i="9"/>
  <c r="G102" i="9"/>
  <c r="F102" i="9"/>
  <c r="E102" i="9"/>
  <c r="B102" i="9"/>
  <c r="G101" i="9"/>
  <c r="F101" i="9"/>
  <c r="E101" i="9"/>
  <c r="B101" i="9"/>
  <c r="G100" i="9"/>
  <c r="F100" i="9"/>
  <c r="E100" i="9"/>
  <c r="B100" i="9"/>
  <c r="G99" i="9"/>
  <c r="F99" i="9"/>
  <c r="E99" i="9"/>
  <c r="B99" i="9"/>
  <c r="G98" i="9"/>
  <c r="F98" i="9"/>
  <c r="E98" i="9"/>
  <c r="B98" i="9"/>
  <c r="G97" i="9"/>
  <c r="F97" i="9"/>
  <c r="E97" i="9"/>
  <c r="D97" i="9"/>
  <c r="C97" i="9"/>
  <c r="B97" i="9"/>
  <c r="G96" i="9"/>
  <c r="F96" i="9"/>
  <c r="E96" i="9"/>
  <c r="B96" i="9"/>
  <c r="G95" i="9"/>
  <c r="F95" i="9"/>
  <c r="E95" i="9"/>
  <c r="B95" i="9"/>
  <c r="G94" i="9"/>
  <c r="F94" i="9"/>
  <c r="E94" i="9"/>
  <c r="B94" i="9"/>
  <c r="G93" i="9"/>
  <c r="F93" i="9"/>
  <c r="E93" i="9"/>
  <c r="B93" i="9"/>
  <c r="G92" i="9"/>
  <c r="F92" i="9"/>
  <c r="E92" i="9"/>
  <c r="B92" i="9"/>
  <c r="G91" i="9"/>
  <c r="F91" i="9"/>
  <c r="E91" i="9"/>
  <c r="B91" i="9"/>
  <c r="G90" i="9"/>
  <c r="F90" i="9"/>
  <c r="E90" i="9"/>
  <c r="B90" i="9"/>
  <c r="G89" i="9"/>
  <c r="F89" i="9"/>
  <c r="E89" i="9"/>
  <c r="B89" i="9"/>
  <c r="G88" i="9"/>
  <c r="F88" i="9"/>
  <c r="E88" i="9"/>
  <c r="B88" i="9"/>
  <c r="G87" i="9"/>
  <c r="F87" i="9"/>
  <c r="E87" i="9"/>
  <c r="D87" i="9"/>
  <c r="C87" i="9"/>
  <c r="B87" i="9"/>
  <c r="G86" i="9"/>
  <c r="F86" i="9"/>
  <c r="E86" i="9"/>
  <c r="B86" i="9"/>
  <c r="G85" i="9"/>
  <c r="F85" i="9"/>
  <c r="E85" i="9"/>
  <c r="B85" i="9"/>
  <c r="G84" i="9"/>
  <c r="F84" i="9"/>
  <c r="E84" i="9"/>
  <c r="B84" i="9"/>
  <c r="G83" i="9"/>
  <c r="F83" i="9"/>
  <c r="E83" i="9"/>
  <c r="B83" i="9"/>
  <c r="G82" i="9"/>
  <c r="F82" i="9"/>
  <c r="E82" i="9"/>
  <c r="B82" i="9"/>
  <c r="G81" i="9"/>
  <c r="F81" i="9"/>
  <c r="E81" i="9"/>
  <c r="B81" i="9"/>
  <c r="G80" i="9"/>
  <c r="F80" i="9"/>
  <c r="E80" i="9"/>
  <c r="B80" i="9"/>
  <c r="G79" i="9"/>
  <c r="F79" i="9"/>
  <c r="E79" i="9"/>
  <c r="B79" i="9"/>
  <c r="G78" i="9"/>
  <c r="F78" i="9"/>
  <c r="E78" i="9"/>
  <c r="B78" i="9"/>
  <c r="G77" i="9"/>
  <c r="F77" i="9"/>
  <c r="E77" i="9"/>
  <c r="D77" i="9"/>
  <c r="C77" i="9"/>
  <c r="B77" i="9"/>
  <c r="G76" i="9"/>
  <c r="F76" i="9"/>
  <c r="E76" i="9"/>
  <c r="B76" i="9"/>
  <c r="G75" i="9"/>
  <c r="F75" i="9"/>
  <c r="E75" i="9"/>
  <c r="B75" i="9"/>
  <c r="G74" i="9"/>
  <c r="F74" i="9"/>
  <c r="E74" i="9"/>
  <c r="B74" i="9"/>
  <c r="G73" i="9"/>
  <c r="F73" i="9"/>
  <c r="E73" i="9"/>
  <c r="B73" i="9"/>
  <c r="G72" i="9"/>
  <c r="F72" i="9"/>
  <c r="E72" i="9"/>
  <c r="B72" i="9"/>
  <c r="G71" i="9"/>
  <c r="F71" i="9"/>
  <c r="E71" i="9"/>
  <c r="B71" i="9"/>
  <c r="G70" i="9"/>
  <c r="F70" i="9"/>
  <c r="E70" i="9"/>
  <c r="B70" i="9"/>
  <c r="G69" i="9"/>
  <c r="F69" i="9"/>
  <c r="E69" i="9"/>
  <c r="B69" i="9"/>
  <c r="G68" i="9"/>
  <c r="F68" i="9"/>
  <c r="E68" i="9"/>
  <c r="B68" i="9"/>
  <c r="G67" i="9"/>
  <c r="F67" i="9"/>
  <c r="E67" i="9"/>
  <c r="D67" i="9"/>
  <c r="C67" i="9"/>
  <c r="B67" i="9"/>
  <c r="G66" i="9"/>
  <c r="F66" i="9"/>
  <c r="E66" i="9"/>
  <c r="B66" i="9"/>
  <c r="G65" i="9"/>
  <c r="F65" i="9"/>
  <c r="E65" i="9"/>
  <c r="B65" i="9"/>
  <c r="G64" i="9"/>
  <c r="F64" i="9"/>
  <c r="E64" i="9"/>
  <c r="B64" i="9"/>
  <c r="G63" i="9"/>
  <c r="F63" i="9"/>
  <c r="E63" i="9"/>
  <c r="B63" i="9"/>
  <c r="G62" i="9"/>
  <c r="F62" i="9"/>
  <c r="E62" i="9"/>
  <c r="B62" i="9"/>
  <c r="G61" i="9"/>
  <c r="F61" i="9"/>
  <c r="E61" i="9"/>
  <c r="B61" i="9"/>
  <c r="G60" i="9"/>
  <c r="F60" i="9"/>
  <c r="E60" i="9"/>
  <c r="B60" i="9"/>
  <c r="G59" i="9"/>
  <c r="F59" i="9"/>
  <c r="E59" i="9"/>
  <c r="B59" i="9"/>
  <c r="G58" i="9"/>
  <c r="F58" i="9"/>
  <c r="E58" i="9"/>
  <c r="B58" i="9"/>
  <c r="G57" i="9"/>
  <c r="F57" i="9"/>
  <c r="E57" i="9"/>
  <c r="D57" i="9"/>
  <c r="C57" i="9"/>
  <c r="B57" i="9"/>
  <c r="G56" i="9"/>
  <c r="F56" i="9"/>
  <c r="E56" i="9"/>
  <c r="B56" i="9"/>
  <c r="G55" i="9"/>
  <c r="F55" i="9"/>
  <c r="E55" i="9"/>
  <c r="B55" i="9"/>
  <c r="G54" i="9"/>
  <c r="F54" i="9"/>
  <c r="E54" i="9"/>
  <c r="B54" i="9"/>
  <c r="G53" i="9"/>
  <c r="F53" i="9"/>
  <c r="E53" i="9"/>
  <c r="B53" i="9"/>
  <c r="G52" i="9"/>
  <c r="F52" i="9"/>
  <c r="E52" i="9"/>
  <c r="B52" i="9"/>
  <c r="G51" i="9"/>
  <c r="F51" i="9"/>
  <c r="E51" i="9"/>
  <c r="B51" i="9"/>
  <c r="G50" i="9"/>
  <c r="F50" i="9"/>
  <c r="E50" i="9"/>
  <c r="B50" i="9"/>
  <c r="G49" i="9"/>
  <c r="F49" i="9"/>
  <c r="E49" i="9"/>
  <c r="B49" i="9"/>
  <c r="G48" i="9"/>
  <c r="F48" i="9"/>
  <c r="E48" i="9"/>
  <c r="B48" i="9"/>
  <c r="G47" i="9"/>
  <c r="F47" i="9"/>
  <c r="E47" i="9"/>
  <c r="D47" i="9"/>
  <c r="C47" i="9"/>
  <c r="B47" i="9"/>
  <c r="G46" i="9"/>
  <c r="F46" i="9"/>
  <c r="E46" i="9"/>
  <c r="B46" i="9"/>
  <c r="G45" i="9"/>
  <c r="F45" i="9"/>
  <c r="E45" i="9"/>
  <c r="B45" i="9"/>
  <c r="G44" i="9"/>
  <c r="F44" i="9"/>
  <c r="E44" i="9"/>
  <c r="B44" i="9"/>
  <c r="G43" i="9"/>
  <c r="F43" i="9"/>
  <c r="E43" i="9"/>
  <c r="B43" i="9"/>
  <c r="G42" i="9"/>
  <c r="F42" i="9"/>
  <c r="E42" i="9"/>
  <c r="B42" i="9"/>
  <c r="G41" i="9"/>
  <c r="F41" i="9"/>
  <c r="E41" i="9"/>
  <c r="B41" i="9"/>
  <c r="G40" i="9"/>
  <c r="F40" i="9"/>
  <c r="E40" i="9"/>
  <c r="B40" i="9"/>
  <c r="G39" i="9"/>
  <c r="F39" i="9"/>
  <c r="E39" i="9"/>
  <c r="B39" i="9"/>
  <c r="G38" i="9"/>
  <c r="F38" i="9"/>
  <c r="E38" i="9"/>
  <c r="B38" i="9"/>
  <c r="G37" i="9"/>
  <c r="F37" i="9"/>
  <c r="E37" i="9"/>
  <c r="D37" i="9"/>
  <c r="C37" i="9"/>
  <c r="B37" i="9"/>
  <c r="G36" i="9"/>
  <c r="F36" i="9"/>
  <c r="E36" i="9"/>
  <c r="B36" i="9"/>
  <c r="G35" i="9"/>
  <c r="F35" i="9"/>
  <c r="E35" i="9"/>
  <c r="B35" i="9"/>
  <c r="G34" i="9"/>
  <c r="F34" i="9"/>
  <c r="E34" i="9"/>
  <c r="B34" i="9"/>
  <c r="G33" i="9"/>
  <c r="F33" i="9"/>
  <c r="E33" i="9"/>
  <c r="B33" i="9"/>
  <c r="G32" i="9"/>
  <c r="F32" i="9"/>
  <c r="E32" i="9"/>
  <c r="B32" i="9"/>
  <c r="G31" i="9"/>
  <c r="F31" i="9"/>
  <c r="E31" i="9"/>
  <c r="B31" i="9"/>
  <c r="G30" i="9"/>
  <c r="F30" i="9"/>
  <c r="E30" i="9"/>
  <c r="B30" i="9"/>
  <c r="G29" i="9"/>
  <c r="F29" i="9"/>
  <c r="E29" i="9"/>
  <c r="B29" i="9"/>
  <c r="G28" i="9"/>
  <c r="F28" i="9"/>
  <c r="E28" i="9"/>
  <c r="B28" i="9"/>
  <c r="G27" i="9"/>
  <c r="F27" i="9"/>
  <c r="E27" i="9"/>
  <c r="D27" i="9"/>
  <c r="C27" i="9"/>
  <c r="B27" i="9"/>
  <c r="G26" i="9"/>
  <c r="F26" i="9"/>
  <c r="E26" i="9"/>
  <c r="B26" i="9"/>
  <c r="G25" i="9"/>
  <c r="F25" i="9"/>
  <c r="E25" i="9"/>
  <c r="B25" i="9"/>
  <c r="G24" i="9"/>
  <c r="F24" i="9"/>
  <c r="E24" i="9"/>
  <c r="B24" i="9"/>
  <c r="G23" i="9"/>
  <c r="F23" i="9"/>
  <c r="E23" i="9"/>
  <c r="B23" i="9"/>
  <c r="G22" i="9"/>
  <c r="F22" i="9"/>
  <c r="E22" i="9"/>
  <c r="B22" i="9"/>
  <c r="G21" i="9"/>
  <c r="F21" i="9"/>
  <c r="E21" i="9"/>
  <c r="B21" i="9"/>
  <c r="G20" i="9"/>
  <c r="F20" i="9"/>
  <c r="E20" i="9"/>
  <c r="B20" i="9"/>
  <c r="G19" i="9"/>
  <c r="F19" i="9"/>
  <c r="E19" i="9"/>
  <c r="B19" i="9"/>
  <c r="G18" i="9"/>
  <c r="F18" i="9"/>
  <c r="E18" i="9"/>
  <c r="B18" i="9"/>
  <c r="G17" i="9"/>
  <c r="F17" i="9"/>
  <c r="E17" i="9"/>
  <c r="D17" i="9"/>
  <c r="C17" i="9"/>
  <c r="B17" i="9"/>
  <c r="G16" i="9"/>
  <c r="F16" i="9"/>
  <c r="E16" i="9"/>
  <c r="B16" i="9"/>
  <c r="G15" i="9"/>
  <c r="F15" i="9"/>
  <c r="E15" i="9"/>
  <c r="B15" i="9"/>
  <c r="G14" i="9"/>
  <c r="F14" i="9"/>
  <c r="E14" i="9"/>
  <c r="B14" i="9"/>
  <c r="G13" i="9"/>
  <c r="F13" i="9"/>
  <c r="E13" i="9"/>
  <c r="B13" i="9"/>
  <c r="G12" i="9"/>
  <c r="F12" i="9"/>
  <c r="E12" i="9"/>
  <c r="B12" i="9"/>
  <c r="G11" i="9"/>
  <c r="F11" i="9"/>
  <c r="E11" i="9"/>
  <c r="B11" i="9"/>
  <c r="G10" i="9"/>
  <c r="F10" i="9"/>
  <c r="E10" i="9"/>
  <c r="B10" i="9"/>
  <c r="G9" i="9"/>
  <c r="F9" i="9"/>
  <c r="E9" i="9"/>
  <c r="B9" i="9"/>
  <c r="G8" i="9"/>
  <c r="F8" i="9"/>
  <c r="E8" i="9"/>
  <c r="B8" i="9"/>
  <c r="G7" i="9"/>
  <c r="F7" i="9"/>
  <c r="E7" i="9"/>
  <c r="D7" i="9"/>
  <c r="C7" i="9"/>
  <c r="B7" i="9"/>
  <c r="F5" i="9"/>
  <c r="E5" i="9"/>
  <c r="C5" i="9"/>
  <c r="D1" i="9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E11" i="8"/>
  <c r="D11" i="8"/>
  <c r="E10" i="8"/>
  <c r="D10" i="8"/>
  <c r="E9" i="8"/>
  <c r="D9" i="8"/>
  <c r="E8" i="8"/>
  <c r="D8" i="8"/>
  <c r="C1" i="8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176" i="6"/>
  <c r="A175" i="6"/>
  <c r="A174" i="6"/>
  <c r="A173" i="6"/>
  <c r="A172" i="6"/>
  <c r="A171" i="6"/>
  <c r="A170" i="6"/>
  <c r="A169" i="6"/>
  <c r="A168" i="6"/>
  <c r="E167" i="6"/>
  <c r="D167" i="6"/>
  <c r="C167" i="6"/>
  <c r="B167" i="6"/>
  <c r="A167" i="6"/>
  <c r="A166" i="6"/>
  <c r="A165" i="6"/>
  <c r="A164" i="6"/>
  <c r="A163" i="6"/>
  <c r="A162" i="6"/>
  <c r="A161" i="6"/>
  <c r="A160" i="6"/>
  <c r="A159" i="6"/>
  <c r="A158" i="6"/>
  <c r="E157" i="6"/>
  <c r="D157" i="6"/>
  <c r="C157" i="6"/>
  <c r="B157" i="6"/>
  <c r="A157" i="6"/>
  <c r="A156" i="6"/>
  <c r="A155" i="6"/>
  <c r="A154" i="6"/>
  <c r="A153" i="6"/>
  <c r="A152" i="6"/>
  <c r="A151" i="6"/>
  <c r="A150" i="6"/>
  <c r="A149" i="6"/>
  <c r="A148" i="6"/>
  <c r="E147" i="6"/>
  <c r="D147" i="6"/>
  <c r="C147" i="6"/>
  <c r="B147" i="6"/>
  <c r="A147" i="6"/>
  <c r="A146" i="6"/>
  <c r="A145" i="6"/>
  <c r="A144" i="6"/>
  <c r="A143" i="6"/>
  <c r="A142" i="6"/>
  <c r="A141" i="6"/>
  <c r="A140" i="6"/>
  <c r="A139" i="6"/>
  <c r="A138" i="6"/>
  <c r="E137" i="6"/>
  <c r="D137" i="6"/>
  <c r="C137" i="6"/>
  <c r="B137" i="6"/>
  <c r="A137" i="6"/>
  <c r="A136" i="6"/>
  <c r="A135" i="6"/>
  <c r="A134" i="6"/>
  <c r="A133" i="6"/>
  <c r="A132" i="6"/>
  <c r="A131" i="6"/>
  <c r="A130" i="6"/>
  <c r="A129" i="6"/>
  <c r="A128" i="6"/>
  <c r="E127" i="6"/>
  <c r="D127" i="6"/>
  <c r="C127" i="6"/>
  <c r="B127" i="6"/>
  <c r="A127" i="6"/>
  <c r="A126" i="6"/>
  <c r="A125" i="6"/>
  <c r="A124" i="6"/>
  <c r="A123" i="6"/>
  <c r="A122" i="6"/>
  <c r="A121" i="6"/>
  <c r="A120" i="6"/>
  <c r="A119" i="6"/>
  <c r="A118" i="6"/>
  <c r="E117" i="6"/>
  <c r="D117" i="6"/>
  <c r="C117" i="6"/>
  <c r="B117" i="6"/>
  <c r="A117" i="6"/>
  <c r="A116" i="6"/>
  <c r="A115" i="6"/>
  <c r="A114" i="6"/>
  <c r="A113" i="6"/>
  <c r="A112" i="6"/>
  <c r="A111" i="6"/>
  <c r="A110" i="6"/>
  <c r="A109" i="6"/>
  <c r="A108" i="6"/>
  <c r="E107" i="6"/>
  <c r="D107" i="6"/>
  <c r="C107" i="6"/>
  <c r="B107" i="6"/>
  <c r="A107" i="6"/>
  <c r="A106" i="6"/>
  <c r="A105" i="6"/>
  <c r="A104" i="6"/>
  <c r="A103" i="6"/>
  <c r="A102" i="6"/>
  <c r="A101" i="6"/>
  <c r="A100" i="6"/>
  <c r="A99" i="6"/>
  <c r="A98" i="6"/>
  <c r="E97" i="6"/>
  <c r="D97" i="6"/>
  <c r="C97" i="6"/>
  <c r="B97" i="6"/>
  <c r="A97" i="6"/>
  <c r="A96" i="6"/>
  <c r="A95" i="6"/>
  <c r="A94" i="6"/>
  <c r="A93" i="6"/>
  <c r="A92" i="6"/>
  <c r="A91" i="6"/>
  <c r="A90" i="6"/>
  <c r="A89" i="6"/>
  <c r="A88" i="6"/>
  <c r="E87" i="6"/>
  <c r="D87" i="6"/>
  <c r="C87" i="6"/>
  <c r="B87" i="6"/>
  <c r="A87" i="6"/>
  <c r="A86" i="6"/>
  <c r="A85" i="6"/>
  <c r="A84" i="6"/>
  <c r="A83" i="6"/>
  <c r="A82" i="6"/>
  <c r="A81" i="6"/>
  <c r="A80" i="6"/>
  <c r="A79" i="6"/>
  <c r="A78" i="6"/>
  <c r="E77" i="6"/>
  <c r="D77" i="6"/>
  <c r="C77" i="6"/>
  <c r="B77" i="6"/>
  <c r="A77" i="6"/>
  <c r="A76" i="6"/>
  <c r="A75" i="6"/>
  <c r="A74" i="6"/>
  <c r="A73" i="6"/>
  <c r="A72" i="6"/>
  <c r="A71" i="6"/>
  <c r="A70" i="6"/>
  <c r="A69" i="6"/>
  <c r="A68" i="6"/>
  <c r="E67" i="6"/>
  <c r="D67" i="6"/>
  <c r="C67" i="6"/>
  <c r="B67" i="6"/>
  <c r="A67" i="6"/>
  <c r="A66" i="6"/>
  <c r="A65" i="6"/>
  <c r="A64" i="6"/>
  <c r="A63" i="6"/>
  <c r="A62" i="6"/>
  <c r="A61" i="6"/>
  <c r="A60" i="6"/>
  <c r="A59" i="6"/>
  <c r="A58" i="6"/>
  <c r="E57" i="6"/>
  <c r="D57" i="6"/>
  <c r="C57" i="6"/>
  <c r="B57" i="6"/>
  <c r="A57" i="6"/>
  <c r="A56" i="6"/>
  <c r="A55" i="6"/>
  <c r="A54" i="6"/>
  <c r="A53" i="6"/>
  <c r="A52" i="6"/>
  <c r="A51" i="6"/>
  <c r="A50" i="6"/>
  <c r="A49" i="6"/>
  <c r="A48" i="6"/>
  <c r="E47" i="6"/>
  <c r="D47" i="6"/>
  <c r="C47" i="6"/>
  <c r="B47" i="6"/>
  <c r="A47" i="6"/>
  <c r="A46" i="6"/>
  <c r="A45" i="6"/>
  <c r="A44" i="6"/>
  <c r="A43" i="6"/>
  <c r="A42" i="6"/>
  <c r="A41" i="6"/>
  <c r="A40" i="6"/>
  <c r="A39" i="6"/>
  <c r="A38" i="6"/>
  <c r="E37" i="6"/>
  <c r="D37" i="6"/>
  <c r="C37" i="6"/>
  <c r="B37" i="6"/>
  <c r="A37" i="6"/>
  <c r="A36" i="6"/>
  <c r="A35" i="6"/>
  <c r="A34" i="6"/>
  <c r="A33" i="6"/>
  <c r="A32" i="6"/>
  <c r="A31" i="6"/>
  <c r="A30" i="6"/>
  <c r="A29" i="6"/>
  <c r="A28" i="6"/>
  <c r="E27" i="6"/>
  <c r="D27" i="6"/>
  <c r="C27" i="6"/>
  <c r="B27" i="6"/>
  <c r="A27" i="6"/>
  <c r="A26" i="6"/>
  <c r="A25" i="6"/>
  <c r="A24" i="6"/>
  <c r="A23" i="6"/>
  <c r="A22" i="6"/>
  <c r="A21" i="6"/>
  <c r="A20" i="6"/>
  <c r="A19" i="6"/>
  <c r="A18" i="6"/>
  <c r="E17" i="6"/>
  <c r="D17" i="6"/>
  <c r="C17" i="6"/>
  <c r="B17" i="6"/>
  <c r="A17" i="6"/>
  <c r="A16" i="6"/>
  <c r="A15" i="6"/>
  <c r="A14" i="6"/>
  <c r="A13" i="6"/>
  <c r="A12" i="6"/>
  <c r="A11" i="6"/>
  <c r="A10" i="6"/>
  <c r="A9" i="6"/>
  <c r="A8" i="6"/>
  <c r="E7" i="6"/>
  <c r="D7" i="6"/>
  <c r="C7" i="6"/>
  <c r="B7" i="6"/>
  <c r="A7" i="6"/>
  <c r="AG518" i="5"/>
  <c r="AF518" i="5"/>
  <c r="AG517" i="5"/>
  <c r="AF517" i="5"/>
  <c r="AG516" i="5"/>
  <c r="AF516" i="5"/>
  <c r="AG515" i="5"/>
  <c r="AF515" i="5"/>
  <c r="AG514" i="5"/>
  <c r="AF514" i="5"/>
  <c r="AG513" i="5"/>
  <c r="AF513" i="5"/>
  <c r="AG512" i="5"/>
  <c r="AF512" i="5"/>
  <c r="AG511" i="5"/>
  <c r="AF511" i="5"/>
  <c r="AG510" i="5"/>
  <c r="AF510" i="5"/>
  <c r="AF509" i="5"/>
  <c r="D509" i="5"/>
  <c r="AG509" i="5" s="1"/>
  <c r="AG508" i="5"/>
  <c r="AF508" i="5"/>
  <c r="AG507" i="5"/>
  <c r="AF507" i="5"/>
  <c r="AG506" i="5"/>
  <c r="AF506" i="5"/>
  <c r="AG505" i="5"/>
  <c r="AF505" i="5"/>
  <c r="AG504" i="5"/>
  <c r="AF504" i="5"/>
  <c r="AG503" i="5"/>
  <c r="AF503" i="5"/>
  <c r="AG502" i="5"/>
  <c r="AF502" i="5"/>
  <c r="AG501" i="5"/>
  <c r="AF501" i="5"/>
  <c r="AG500" i="5"/>
  <c r="AF500" i="5"/>
  <c r="AF499" i="5"/>
  <c r="D499" i="5"/>
  <c r="AG499" i="5" s="1"/>
  <c r="AG498" i="5"/>
  <c r="AF498" i="5"/>
  <c r="AG497" i="5"/>
  <c r="AF497" i="5"/>
  <c r="AG496" i="5"/>
  <c r="AF496" i="5"/>
  <c r="AG495" i="5"/>
  <c r="AF495" i="5"/>
  <c r="AG494" i="5"/>
  <c r="AF494" i="5"/>
  <c r="AG493" i="5"/>
  <c r="AF493" i="5"/>
  <c r="AG492" i="5"/>
  <c r="AF492" i="5"/>
  <c r="AG491" i="5"/>
  <c r="AF491" i="5"/>
  <c r="AG490" i="5"/>
  <c r="AF490" i="5"/>
  <c r="AF489" i="5"/>
  <c r="D489" i="5"/>
  <c r="AG488" i="5"/>
  <c r="AF488" i="5"/>
  <c r="AG487" i="5"/>
  <c r="AF487" i="5"/>
  <c r="AG486" i="5"/>
  <c r="AF486" i="5"/>
  <c r="AG485" i="5"/>
  <c r="AF485" i="5"/>
  <c r="AG484" i="5"/>
  <c r="AF484" i="5"/>
  <c r="AG483" i="5"/>
  <c r="AF483" i="5"/>
  <c r="AG482" i="5"/>
  <c r="AF482" i="5"/>
  <c r="AG481" i="5"/>
  <c r="AF481" i="5"/>
  <c r="AG480" i="5"/>
  <c r="AF480" i="5"/>
  <c r="AF479" i="5"/>
  <c r="D479" i="5"/>
  <c r="AG478" i="5"/>
  <c r="AF478" i="5"/>
  <c r="AG477" i="5"/>
  <c r="AF477" i="5"/>
  <c r="AG476" i="5"/>
  <c r="AF476" i="5"/>
  <c r="AG475" i="5"/>
  <c r="AF475" i="5"/>
  <c r="AG474" i="5"/>
  <c r="AF474" i="5"/>
  <c r="AG473" i="5"/>
  <c r="AF473" i="5"/>
  <c r="AG472" i="5"/>
  <c r="AF472" i="5"/>
  <c r="AG471" i="5"/>
  <c r="AF471" i="5"/>
  <c r="AG470" i="5"/>
  <c r="AF470" i="5"/>
  <c r="AG469" i="5"/>
  <c r="AF469" i="5"/>
  <c r="D469" i="5"/>
  <c r="AG468" i="5"/>
  <c r="AF468" i="5"/>
  <c r="AG467" i="5"/>
  <c r="AF467" i="5"/>
  <c r="AG466" i="5"/>
  <c r="AF466" i="5"/>
  <c r="AG465" i="5"/>
  <c r="AF465" i="5"/>
  <c r="AG464" i="5"/>
  <c r="AF464" i="5"/>
  <c r="AG463" i="5"/>
  <c r="AF463" i="5"/>
  <c r="AG462" i="5"/>
  <c r="AF462" i="5"/>
  <c r="AG461" i="5"/>
  <c r="AF461" i="5"/>
  <c r="AG460" i="5"/>
  <c r="AF460" i="5"/>
  <c r="AF459" i="5"/>
  <c r="D459" i="5"/>
  <c r="AG458" i="5"/>
  <c r="AF458" i="5"/>
  <c r="AG457" i="5"/>
  <c r="AF457" i="5"/>
  <c r="AG456" i="5"/>
  <c r="AF456" i="5"/>
  <c r="AG455" i="5"/>
  <c r="AF455" i="5"/>
  <c r="AG454" i="5"/>
  <c r="AF454" i="5"/>
  <c r="AG453" i="5"/>
  <c r="AF453" i="5"/>
  <c r="AG452" i="5"/>
  <c r="AF452" i="5"/>
  <c r="AG451" i="5"/>
  <c r="AF451" i="5"/>
  <c r="AG450" i="5"/>
  <c r="AF450" i="5"/>
  <c r="AF449" i="5"/>
  <c r="D449" i="5"/>
  <c r="AG448" i="5"/>
  <c r="AF448" i="5"/>
  <c r="AG447" i="5"/>
  <c r="AF447" i="5"/>
  <c r="AG446" i="5"/>
  <c r="AF446" i="5"/>
  <c r="AG445" i="5"/>
  <c r="AF445" i="5"/>
  <c r="AG444" i="5"/>
  <c r="AF444" i="5"/>
  <c r="AG443" i="5"/>
  <c r="AF443" i="5"/>
  <c r="AG442" i="5"/>
  <c r="AF442" i="5"/>
  <c r="AG441" i="5"/>
  <c r="AF441" i="5"/>
  <c r="AG440" i="5"/>
  <c r="AF440" i="5"/>
  <c r="AF439" i="5"/>
  <c r="D439" i="5"/>
  <c r="AG439" i="5" s="1"/>
  <c r="AG438" i="5"/>
  <c r="AF438" i="5"/>
  <c r="AG437" i="5"/>
  <c r="AF437" i="5"/>
  <c r="AG436" i="5"/>
  <c r="AF436" i="5"/>
  <c r="AG435" i="5"/>
  <c r="AF435" i="5"/>
  <c r="AG434" i="5"/>
  <c r="AF434" i="5"/>
  <c r="AG433" i="5"/>
  <c r="AF433" i="5"/>
  <c r="AG432" i="5"/>
  <c r="AF432" i="5"/>
  <c r="AG431" i="5"/>
  <c r="AF431" i="5"/>
  <c r="AG430" i="5"/>
  <c r="AF430" i="5"/>
  <c r="AF429" i="5"/>
  <c r="D429" i="5"/>
  <c r="AG428" i="5"/>
  <c r="AF428" i="5"/>
  <c r="AG427" i="5"/>
  <c r="AF427" i="5"/>
  <c r="AG426" i="5"/>
  <c r="AF426" i="5"/>
  <c r="AG425" i="5"/>
  <c r="AF425" i="5"/>
  <c r="AG424" i="5"/>
  <c r="AF424" i="5"/>
  <c r="AG423" i="5"/>
  <c r="AF423" i="5"/>
  <c r="AG422" i="5"/>
  <c r="AF422" i="5"/>
  <c r="AG421" i="5"/>
  <c r="AF421" i="5"/>
  <c r="AG420" i="5"/>
  <c r="AF420" i="5"/>
  <c r="AG419" i="5"/>
  <c r="AF419" i="5"/>
  <c r="D419" i="5"/>
  <c r="AG418" i="5"/>
  <c r="AF418" i="5"/>
  <c r="AG417" i="5"/>
  <c r="AF417" i="5"/>
  <c r="AG416" i="5"/>
  <c r="AF416" i="5"/>
  <c r="AG415" i="5"/>
  <c r="AF415" i="5"/>
  <c r="AG414" i="5"/>
  <c r="AF414" i="5"/>
  <c r="AG413" i="5"/>
  <c r="AF413" i="5"/>
  <c r="AG412" i="5"/>
  <c r="AF412" i="5"/>
  <c r="AG411" i="5"/>
  <c r="AF411" i="5"/>
  <c r="AG410" i="5"/>
  <c r="AF410" i="5"/>
  <c r="AF409" i="5"/>
  <c r="D409" i="5"/>
  <c r="AG409" i="5" s="1"/>
  <c r="AG408" i="5"/>
  <c r="AF408" i="5"/>
  <c r="AG407" i="5"/>
  <c r="AF407" i="5"/>
  <c r="AG406" i="5"/>
  <c r="AF406" i="5"/>
  <c r="AG405" i="5"/>
  <c r="AF405" i="5"/>
  <c r="AG404" i="5"/>
  <c r="AF404" i="5"/>
  <c r="AG403" i="5"/>
  <c r="AF403" i="5"/>
  <c r="AG402" i="5"/>
  <c r="AF402" i="5"/>
  <c r="AG401" i="5"/>
  <c r="AF401" i="5"/>
  <c r="AG400" i="5"/>
  <c r="AF400" i="5"/>
  <c r="AF399" i="5"/>
  <c r="D399" i="5"/>
  <c r="AG398" i="5"/>
  <c r="AF398" i="5"/>
  <c r="AG397" i="5"/>
  <c r="AF397" i="5"/>
  <c r="AG396" i="5"/>
  <c r="AF396" i="5"/>
  <c r="AG395" i="5"/>
  <c r="AF395" i="5"/>
  <c r="AG394" i="5"/>
  <c r="AF394" i="5"/>
  <c r="AG393" i="5"/>
  <c r="AF393" i="5"/>
  <c r="AG392" i="5"/>
  <c r="AF392" i="5"/>
  <c r="AG391" i="5"/>
  <c r="AF391" i="5"/>
  <c r="AG390" i="5"/>
  <c r="AF390" i="5"/>
  <c r="AF389" i="5"/>
  <c r="D389" i="5"/>
  <c r="AG388" i="5"/>
  <c r="AF388" i="5"/>
  <c r="AG387" i="5"/>
  <c r="AF387" i="5"/>
  <c r="AG386" i="5"/>
  <c r="AF386" i="5"/>
  <c r="AG385" i="5"/>
  <c r="AF385" i="5"/>
  <c r="AG384" i="5"/>
  <c r="AF384" i="5"/>
  <c r="AG383" i="5"/>
  <c r="AF383" i="5"/>
  <c r="AG382" i="5"/>
  <c r="AF382" i="5"/>
  <c r="AG381" i="5"/>
  <c r="AF381" i="5"/>
  <c r="AG380" i="5"/>
  <c r="AF380" i="5"/>
  <c r="AF379" i="5"/>
  <c r="D379" i="5"/>
  <c r="AG378" i="5"/>
  <c r="AF378" i="5"/>
  <c r="AG377" i="5"/>
  <c r="AF377" i="5"/>
  <c r="AG376" i="5"/>
  <c r="AF376" i="5"/>
  <c r="AG375" i="5"/>
  <c r="AF375" i="5"/>
  <c r="AG374" i="5"/>
  <c r="AF374" i="5"/>
  <c r="AG373" i="5"/>
  <c r="AF373" i="5"/>
  <c r="AG372" i="5"/>
  <c r="AF372" i="5"/>
  <c r="AG371" i="5"/>
  <c r="AF371" i="5"/>
  <c r="AG370" i="5"/>
  <c r="AF370" i="5"/>
  <c r="AF369" i="5"/>
  <c r="D369" i="5"/>
  <c r="AG368" i="5"/>
  <c r="AF368" i="5"/>
  <c r="AG367" i="5"/>
  <c r="AF367" i="5"/>
  <c r="AG366" i="5"/>
  <c r="AF366" i="5"/>
  <c r="AG365" i="5"/>
  <c r="AF365" i="5"/>
  <c r="AG364" i="5"/>
  <c r="AF364" i="5"/>
  <c r="AG363" i="5"/>
  <c r="AF363" i="5"/>
  <c r="AG362" i="5"/>
  <c r="AF362" i="5"/>
  <c r="AG361" i="5"/>
  <c r="AF361" i="5"/>
  <c r="AG360" i="5"/>
  <c r="AF360" i="5"/>
  <c r="AG359" i="5"/>
  <c r="AF359" i="5"/>
  <c r="D359" i="5"/>
  <c r="AG358" i="5"/>
  <c r="AF358" i="5"/>
  <c r="AG357" i="5"/>
  <c r="AF357" i="5"/>
  <c r="AG356" i="5"/>
  <c r="AF356" i="5"/>
  <c r="AG355" i="5"/>
  <c r="AF355" i="5"/>
  <c r="AG354" i="5"/>
  <c r="AF354" i="5"/>
  <c r="AG353" i="5"/>
  <c r="AF353" i="5"/>
  <c r="AG352" i="5"/>
  <c r="AF352" i="5"/>
  <c r="AG351" i="5"/>
  <c r="AF351" i="5"/>
  <c r="AG350" i="5"/>
  <c r="AF350" i="5"/>
  <c r="AF349" i="5"/>
  <c r="D349" i="5"/>
  <c r="AG348" i="5"/>
  <c r="AF348" i="5"/>
  <c r="AG347" i="5"/>
  <c r="AF347" i="5"/>
  <c r="AG346" i="5"/>
  <c r="AF346" i="5"/>
  <c r="AG345" i="5"/>
  <c r="AF345" i="5"/>
  <c r="AG344" i="5"/>
  <c r="AF344" i="5"/>
  <c r="AG343" i="5"/>
  <c r="AF343" i="5"/>
  <c r="AG342" i="5"/>
  <c r="AF342" i="5"/>
  <c r="AG341" i="5"/>
  <c r="AF341" i="5"/>
  <c r="AG340" i="5"/>
  <c r="AF340" i="5"/>
  <c r="AG339" i="5"/>
  <c r="AF339" i="5"/>
  <c r="D339" i="5"/>
  <c r="AG338" i="5"/>
  <c r="AF338" i="5"/>
  <c r="AG337" i="5"/>
  <c r="AF337" i="5"/>
  <c r="AG336" i="5"/>
  <c r="AF336" i="5"/>
  <c r="AG335" i="5"/>
  <c r="AF335" i="5"/>
  <c r="AG334" i="5"/>
  <c r="AF334" i="5"/>
  <c r="AG333" i="5"/>
  <c r="AF333" i="5"/>
  <c r="AG332" i="5"/>
  <c r="AF332" i="5"/>
  <c r="AG331" i="5"/>
  <c r="AF331" i="5"/>
  <c r="AG330" i="5"/>
  <c r="AF330" i="5"/>
  <c r="AF329" i="5"/>
  <c r="D329" i="5"/>
  <c r="AG329" i="5" s="1"/>
  <c r="AG328" i="5"/>
  <c r="AF328" i="5"/>
  <c r="AG327" i="5"/>
  <c r="AF327" i="5"/>
  <c r="AG326" i="5"/>
  <c r="AF326" i="5"/>
  <c r="AG325" i="5"/>
  <c r="AF325" i="5"/>
  <c r="AG324" i="5"/>
  <c r="AF324" i="5"/>
  <c r="AG323" i="5"/>
  <c r="AF323" i="5"/>
  <c r="AG322" i="5"/>
  <c r="AF322" i="5"/>
  <c r="AG321" i="5"/>
  <c r="AF321" i="5"/>
  <c r="AG320" i="5"/>
  <c r="AF320" i="5"/>
  <c r="AF319" i="5"/>
  <c r="D319" i="5"/>
  <c r="AG318" i="5"/>
  <c r="AF318" i="5"/>
  <c r="AG317" i="5"/>
  <c r="AF317" i="5"/>
  <c r="AG316" i="5"/>
  <c r="AF316" i="5"/>
  <c r="AG315" i="5"/>
  <c r="AF315" i="5"/>
  <c r="AG314" i="5"/>
  <c r="AF314" i="5"/>
  <c r="AG313" i="5"/>
  <c r="AF313" i="5"/>
  <c r="AG312" i="5"/>
  <c r="AF312" i="5"/>
  <c r="AG311" i="5"/>
  <c r="AF311" i="5"/>
  <c r="AG310" i="5"/>
  <c r="AF310" i="5"/>
  <c r="AG309" i="5"/>
  <c r="AF309" i="5"/>
  <c r="D309" i="5"/>
  <c r="AG308" i="5"/>
  <c r="AF308" i="5"/>
  <c r="AG307" i="5"/>
  <c r="AF307" i="5"/>
  <c r="AG306" i="5"/>
  <c r="AF306" i="5"/>
  <c r="AG305" i="5"/>
  <c r="AF305" i="5"/>
  <c r="AG304" i="5"/>
  <c r="AF304" i="5"/>
  <c r="AG303" i="5"/>
  <c r="AF303" i="5"/>
  <c r="AG302" i="5"/>
  <c r="AF302" i="5"/>
  <c r="AG301" i="5"/>
  <c r="AF301" i="5"/>
  <c r="AG300" i="5"/>
  <c r="AF300" i="5"/>
  <c r="AF299" i="5"/>
  <c r="D299" i="5"/>
  <c r="AG298" i="5"/>
  <c r="AF298" i="5"/>
  <c r="AG297" i="5"/>
  <c r="AF297" i="5"/>
  <c r="AG296" i="5"/>
  <c r="AF296" i="5"/>
  <c r="AG295" i="5"/>
  <c r="AF295" i="5"/>
  <c r="AG294" i="5"/>
  <c r="AF294" i="5"/>
  <c r="AG293" i="5"/>
  <c r="AF293" i="5"/>
  <c r="AG292" i="5"/>
  <c r="AF292" i="5"/>
  <c r="AG291" i="5"/>
  <c r="AF291" i="5"/>
  <c r="AG290" i="5"/>
  <c r="AF290" i="5"/>
  <c r="AF289" i="5"/>
  <c r="D289" i="5"/>
  <c r="AG288" i="5"/>
  <c r="AF288" i="5"/>
  <c r="AG287" i="5"/>
  <c r="AF287" i="5"/>
  <c r="AG286" i="5"/>
  <c r="AF286" i="5"/>
  <c r="AG285" i="5"/>
  <c r="AF285" i="5"/>
  <c r="AG284" i="5"/>
  <c r="AF284" i="5"/>
  <c r="AG283" i="5"/>
  <c r="AF283" i="5"/>
  <c r="AG282" i="5"/>
  <c r="AF282" i="5"/>
  <c r="AG281" i="5"/>
  <c r="AF281" i="5"/>
  <c r="AG280" i="5"/>
  <c r="AF280" i="5"/>
  <c r="AF279" i="5"/>
  <c r="D279" i="5"/>
  <c r="AG279" i="5" s="1"/>
  <c r="AG278" i="5"/>
  <c r="AF278" i="5"/>
  <c r="AG277" i="5"/>
  <c r="AF277" i="5"/>
  <c r="AG276" i="5"/>
  <c r="AF276" i="5"/>
  <c r="AG275" i="5"/>
  <c r="AF275" i="5"/>
  <c r="AG274" i="5"/>
  <c r="AF274" i="5"/>
  <c r="AG273" i="5"/>
  <c r="AF273" i="5"/>
  <c r="AG272" i="5"/>
  <c r="AF272" i="5"/>
  <c r="AG271" i="5"/>
  <c r="AF271" i="5"/>
  <c r="AG270" i="5"/>
  <c r="AF270" i="5"/>
  <c r="AF269" i="5"/>
  <c r="D269" i="5"/>
  <c r="AG268" i="5"/>
  <c r="AF268" i="5"/>
  <c r="AG267" i="5"/>
  <c r="AF267" i="5"/>
  <c r="AG266" i="5"/>
  <c r="AF266" i="5"/>
  <c r="AG265" i="5"/>
  <c r="AF265" i="5"/>
  <c r="AG264" i="5"/>
  <c r="AF264" i="5"/>
  <c r="AG263" i="5"/>
  <c r="AF263" i="5"/>
  <c r="AG262" i="5"/>
  <c r="AF262" i="5"/>
  <c r="AG261" i="5"/>
  <c r="AF261" i="5"/>
  <c r="AG260" i="5"/>
  <c r="AF260" i="5"/>
  <c r="AF259" i="5"/>
  <c r="D259" i="5"/>
  <c r="AG258" i="5"/>
  <c r="AF258" i="5"/>
  <c r="AG257" i="5"/>
  <c r="AF257" i="5"/>
  <c r="AG256" i="5"/>
  <c r="AF256" i="5"/>
  <c r="AG255" i="5"/>
  <c r="AF255" i="5"/>
  <c r="AG254" i="5"/>
  <c r="AF254" i="5"/>
  <c r="AG253" i="5"/>
  <c r="AF253" i="5"/>
  <c r="AG252" i="5"/>
  <c r="AF252" i="5"/>
  <c r="AG251" i="5"/>
  <c r="AF251" i="5"/>
  <c r="AG250" i="5"/>
  <c r="AF250" i="5"/>
  <c r="AF249" i="5"/>
  <c r="D249" i="5"/>
  <c r="AG249" i="5" s="1"/>
  <c r="AG248" i="5"/>
  <c r="AF248" i="5"/>
  <c r="AG247" i="5"/>
  <c r="AF247" i="5"/>
  <c r="AG246" i="5"/>
  <c r="AF246" i="5"/>
  <c r="AG245" i="5"/>
  <c r="AF245" i="5"/>
  <c r="AG244" i="5"/>
  <c r="AF244" i="5"/>
  <c r="AG243" i="5"/>
  <c r="AF243" i="5"/>
  <c r="AG242" i="5"/>
  <c r="AF242" i="5"/>
  <c r="AG241" i="5"/>
  <c r="AF241" i="5"/>
  <c r="AG240" i="5"/>
  <c r="AF240" i="5"/>
  <c r="AF239" i="5"/>
  <c r="D239" i="5"/>
  <c r="AG238" i="5"/>
  <c r="AF238" i="5"/>
  <c r="AG237" i="5"/>
  <c r="AF237" i="5"/>
  <c r="AG236" i="5"/>
  <c r="AF236" i="5"/>
  <c r="AG235" i="5"/>
  <c r="AF235" i="5"/>
  <c r="AG234" i="5"/>
  <c r="AF234" i="5"/>
  <c r="AG233" i="5"/>
  <c r="AF233" i="5"/>
  <c r="AG232" i="5"/>
  <c r="AF232" i="5"/>
  <c r="AG231" i="5"/>
  <c r="AF231" i="5"/>
  <c r="AG230" i="5"/>
  <c r="AF230" i="5"/>
  <c r="AG229" i="5"/>
  <c r="AF229" i="5"/>
  <c r="D229" i="5"/>
  <c r="AG228" i="5"/>
  <c r="AF228" i="5"/>
  <c r="AG227" i="5"/>
  <c r="AF227" i="5"/>
  <c r="AG226" i="5"/>
  <c r="AF226" i="5"/>
  <c r="AG225" i="5"/>
  <c r="AF225" i="5"/>
  <c r="AG224" i="5"/>
  <c r="AF224" i="5"/>
  <c r="AG223" i="5"/>
  <c r="AF223" i="5"/>
  <c r="AG222" i="5"/>
  <c r="AF222" i="5"/>
  <c r="AG221" i="5"/>
  <c r="AF221" i="5"/>
  <c r="AG220" i="5"/>
  <c r="AF220" i="5"/>
  <c r="AF219" i="5"/>
  <c r="D219" i="5"/>
  <c r="AG219" i="5" s="1"/>
  <c r="AG218" i="5"/>
  <c r="AF218" i="5"/>
  <c r="AG217" i="5"/>
  <c r="AF217" i="5"/>
  <c r="AG216" i="5"/>
  <c r="AF216" i="5"/>
  <c r="AG215" i="5"/>
  <c r="AF215" i="5"/>
  <c r="AG214" i="5"/>
  <c r="AF214" i="5"/>
  <c r="AG213" i="5"/>
  <c r="AF213" i="5"/>
  <c r="AG212" i="5"/>
  <c r="AF212" i="5"/>
  <c r="AG211" i="5"/>
  <c r="AF211" i="5"/>
  <c r="AG210" i="5"/>
  <c r="AF210" i="5"/>
  <c r="AF209" i="5"/>
  <c r="D209" i="5"/>
  <c r="AG209" i="5" s="1"/>
  <c r="AG208" i="5"/>
  <c r="AF208" i="5"/>
  <c r="AG207" i="5"/>
  <c r="AF207" i="5"/>
  <c r="AG206" i="5"/>
  <c r="AF206" i="5"/>
  <c r="AG205" i="5"/>
  <c r="AF205" i="5"/>
  <c r="AG204" i="5"/>
  <c r="AF204" i="5"/>
  <c r="AG203" i="5"/>
  <c r="AF203" i="5"/>
  <c r="AG202" i="5"/>
  <c r="AF202" i="5"/>
  <c r="AG201" i="5"/>
  <c r="AF201" i="5"/>
  <c r="AG200" i="5"/>
  <c r="AF200" i="5"/>
  <c r="AG199" i="5"/>
  <c r="AF199" i="5"/>
  <c r="D199" i="5"/>
  <c r="AG198" i="5"/>
  <c r="AF198" i="5"/>
  <c r="AG197" i="5"/>
  <c r="AF197" i="5"/>
  <c r="AG196" i="5"/>
  <c r="AF196" i="5"/>
  <c r="AG195" i="5"/>
  <c r="AF195" i="5"/>
  <c r="AG194" i="5"/>
  <c r="AF194" i="5"/>
  <c r="AG193" i="5"/>
  <c r="AF193" i="5"/>
  <c r="AG192" i="5"/>
  <c r="AF192" i="5"/>
  <c r="AG191" i="5"/>
  <c r="AF191" i="5"/>
  <c r="AG190" i="5"/>
  <c r="AF190" i="5"/>
  <c r="AF189" i="5"/>
  <c r="D189" i="5"/>
  <c r="AG188" i="5"/>
  <c r="AF188" i="5"/>
  <c r="AG187" i="5"/>
  <c r="AF187" i="5"/>
  <c r="AG186" i="5"/>
  <c r="AF186" i="5"/>
  <c r="AG185" i="5"/>
  <c r="AF185" i="5"/>
  <c r="AG184" i="5"/>
  <c r="AF184" i="5"/>
  <c r="AG183" i="5"/>
  <c r="AF183" i="5"/>
  <c r="AG182" i="5"/>
  <c r="AF182" i="5"/>
  <c r="AG181" i="5"/>
  <c r="AF181" i="5"/>
  <c r="AG180" i="5"/>
  <c r="AF180" i="5"/>
  <c r="AF179" i="5"/>
  <c r="D179" i="5"/>
  <c r="AG179" i="5" s="1"/>
  <c r="AG178" i="5"/>
  <c r="AF178" i="5"/>
  <c r="AG177" i="5"/>
  <c r="AF177" i="5"/>
  <c r="AG176" i="5"/>
  <c r="AF176" i="5"/>
  <c r="AG175" i="5"/>
  <c r="AF175" i="5"/>
  <c r="AG174" i="5"/>
  <c r="AF174" i="5"/>
  <c r="AG173" i="5"/>
  <c r="AF173" i="5"/>
  <c r="AG172" i="5"/>
  <c r="AF172" i="5"/>
  <c r="AG171" i="5"/>
  <c r="AF171" i="5"/>
  <c r="AG170" i="5"/>
  <c r="AF170" i="5"/>
  <c r="AF169" i="5"/>
  <c r="D169" i="5"/>
  <c r="D23" i="7" s="1"/>
  <c r="AG168" i="5"/>
  <c r="AF168" i="5"/>
  <c r="AG167" i="5"/>
  <c r="AF167" i="5"/>
  <c r="AG166" i="5"/>
  <c r="AF166" i="5"/>
  <c r="AG165" i="5"/>
  <c r="AF165" i="5"/>
  <c r="AG164" i="5"/>
  <c r="AF164" i="5"/>
  <c r="AG163" i="5"/>
  <c r="AF163" i="5"/>
  <c r="AG162" i="5"/>
  <c r="AF162" i="5"/>
  <c r="AG161" i="5"/>
  <c r="AF161" i="5"/>
  <c r="AG160" i="5"/>
  <c r="AF160" i="5"/>
  <c r="AF159" i="5"/>
  <c r="D159" i="5"/>
  <c r="AG158" i="5"/>
  <c r="AF158" i="5"/>
  <c r="AG157" i="5"/>
  <c r="AF157" i="5"/>
  <c r="AG156" i="5"/>
  <c r="AF156" i="5"/>
  <c r="AG155" i="5"/>
  <c r="AF155" i="5"/>
  <c r="AG154" i="5"/>
  <c r="AF154" i="5"/>
  <c r="AG153" i="5"/>
  <c r="AF153" i="5"/>
  <c r="AG152" i="5"/>
  <c r="AF152" i="5"/>
  <c r="AG151" i="5"/>
  <c r="AF151" i="5"/>
  <c r="AG150" i="5"/>
  <c r="AF150" i="5"/>
  <c r="AF149" i="5"/>
  <c r="D149" i="5"/>
  <c r="AG148" i="5"/>
  <c r="AF148" i="5"/>
  <c r="AG147" i="5"/>
  <c r="AF147" i="5"/>
  <c r="AG146" i="5"/>
  <c r="AF146" i="5"/>
  <c r="AG145" i="5"/>
  <c r="AF145" i="5"/>
  <c r="AG144" i="5"/>
  <c r="AF144" i="5"/>
  <c r="AG143" i="5"/>
  <c r="AF143" i="5"/>
  <c r="AG142" i="5"/>
  <c r="AF142" i="5"/>
  <c r="AG141" i="5"/>
  <c r="AF141" i="5"/>
  <c r="AG140" i="5"/>
  <c r="AF140" i="5"/>
  <c r="AF139" i="5"/>
  <c r="D139" i="5"/>
  <c r="AG138" i="5"/>
  <c r="AF138" i="5"/>
  <c r="AG137" i="5"/>
  <c r="AF137" i="5"/>
  <c r="AG136" i="5"/>
  <c r="AF136" i="5"/>
  <c r="AG135" i="5"/>
  <c r="AF135" i="5"/>
  <c r="AG134" i="5"/>
  <c r="AF134" i="5"/>
  <c r="AG133" i="5"/>
  <c r="AF133" i="5"/>
  <c r="AG132" i="5"/>
  <c r="AF132" i="5"/>
  <c r="AG131" i="5"/>
  <c r="AF131" i="5"/>
  <c r="AG130" i="5"/>
  <c r="AF130" i="5"/>
  <c r="AF129" i="5"/>
  <c r="D129" i="5"/>
  <c r="AG128" i="5"/>
  <c r="AF128" i="5"/>
  <c r="AG127" i="5"/>
  <c r="AF127" i="5"/>
  <c r="AG126" i="5"/>
  <c r="AF126" i="5"/>
  <c r="AG125" i="5"/>
  <c r="AF125" i="5"/>
  <c r="AG124" i="5"/>
  <c r="AF124" i="5"/>
  <c r="AG123" i="5"/>
  <c r="AF123" i="5"/>
  <c r="AG122" i="5"/>
  <c r="AF122" i="5"/>
  <c r="AG121" i="5"/>
  <c r="AF121" i="5"/>
  <c r="AG120" i="5"/>
  <c r="AF120" i="5"/>
  <c r="AG119" i="5"/>
  <c r="AF119" i="5"/>
  <c r="D119" i="5"/>
  <c r="AG118" i="5"/>
  <c r="AF118" i="5"/>
  <c r="AG117" i="5"/>
  <c r="AF117" i="5"/>
  <c r="AG116" i="5"/>
  <c r="AF116" i="5"/>
  <c r="AG115" i="5"/>
  <c r="AF115" i="5"/>
  <c r="AG114" i="5"/>
  <c r="AF114" i="5"/>
  <c r="AG113" i="5"/>
  <c r="AF113" i="5"/>
  <c r="AG112" i="5"/>
  <c r="AF112" i="5"/>
  <c r="AG111" i="5"/>
  <c r="AF111" i="5"/>
  <c r="AG110" i="5"/>
  <c r="AF110" i="5"/>
  <c r="AF109" i="5"/>
  <c r="D109" i="5"/>
  <c r="AG108" i="5"/>
  <c r="AF108" i="5"/>
  <c r="AG107" i="5"/>
  <c r="AF107" i="5"/>
  <c r="AG106" i="5"/>
  <c r="AF106" i="5"/>
  <c r="AG105" i="5"/>
  <c r="AF105" i="5"/>
  <c r="AG104" i="5"/>
  <c r="AF104" i="5"/>
  <c r="AG103" i="5"/>
  <c r="AF103" i="5"/>
  <c r="AG102" i="5"/>
  <c r="AF102" i="5"/>
  <c r="AG101" i="5"/>
  <c r="AF101" i="5"/>
  <c r="AG100" i="5"/>
  <c r="AF100" i="5"/>
  <c r="AF99" i="5"/>
  <c r="D99" i="5"/>
  <c r="AG98" i="5"/>
  <c r="AF98" i="5"/>
  <c r="AG97" i="5"/>
  <c r="AF97" i="5"/>
  <c r="AG96" i="5"/>
  <c r="AF96" i="5"/>
  <c r="AG95" i="5"/>
  <c r="AF95" i="5"/>
  <c r="AG94" i="5"/>
  <c r="AF94" i="5"/>
  <c r="AG93" i="5"/>
  <c r="AF93" i="5"/>
  <c r="AG92" i="5"/>
  <c r="AF92" i="5"/>
  <c r="AG91" i="5"/>
  <c r="AF91" i="5"/>
  <c r="AG90" i="5"/>
  <c r="AF90" i="5"/>
  <c r="AF89" i="5"/>
  <c r="D89" i="5"/>
  <c r="AG88" i="5"/>
  <c r="AF88" i="5"/>
  <c r="AG87" i="5"/>
  <c r="AF87" i="5"/>
  <c r="AG86" i="5"/>
  <c r="AF86" i="5"/>
  <c r="AG85" i="5"/>
  <c r="AF85" i="5"/>
  <c r="AG84" i="5"/>
  <c r="AF84" i="5"/>
  <c r="AG83" i="5"/>
  <c r="AF83" i="5"/>
  <c r="AG82" i="5"/>
  <c r="AF82" i="5"/>
  <c r="AG81" i="5"/>
  <c r="AF81" i="5"/>
  <c r="AG80" i="5"/>
  <c r="AF80" i="5"/>
  <c r="AF79" i="5"/>
  <c r="D79" i="5"/>
  <c r="AG78" i="5"/>
  <c r="AF78" i="5"/>
  <c r="AG77" i="5"/>
  <c r="AF77" i="5"/>
  <c r="AG76" i="5"/>
  <c r="AF76" i="5"/>
  <c r="AG75" i="5"/>
  <c r="AF75" i="5"/>
  <c r="AG74" i="5"/>
  <c r="AF74" i="5"/>
  <c r="AG73" i="5"/>
  <c r="AF73" i="5"/>
  <c r="AG72" i="5"/>
  <c r="AF72" i="5"/>
  <c r="AG71" i="5"/>
  <c r="AF71" i="5"/>
  <c r="AG70" i="5"/>
  <c r="AF70" i="5"/>
  <c r="AG69" i="5"/>
  <c r="AF69" i="5"/>
  <c r="D69" i="5"/>
  <c r="AG68" i="5"/>
  <c r="AF68" i="5"/>
  <c r="AG67" i="5"/>
  <c r="AF67" i="5"/>
  <c r="AG66" i="5"/>
  <c r="AF66" i="5"/>
  <c r="AG65" i="5"/>
  <c r="AF65" i="5"/>
  <c r="AG64" i="5"/>
  <c r="AF64" i="5"/>
  <c r="AG63" i="5"/>
  <c r="AF63" i="5"/>
  <c r="AG62" i="5"/>
  <c r="AF62" i="5"/>
  <c r="AG61" i="5"/>
  <c r="AF61" i="5"/>
  <c r="AG60" i="5"/>
  <c r="AF60" i="5"/>
  <c r="AF59" i="5"/>
  <c r="D59" i="5"/>
  <c r="AG59" i="5" s="1"/>
  <c r="AG58" i="5"/>
  <c r="AF58" i="5"/>
  <c r="AG57" i="5"/>
  <c r="AF57" i="5"/>
  <c r="AG56" i="5"/>
  <c r="AF56" i="5"/>
  <c r="AG55" i="5"/>
  <c r="AF55" i="5"/>
  <c r="AG54" i="5"/>
  <c r="AF54" i="5"/>
  <c r="AG53" i="5"/>
  <c r="AF53" i="5"/>
  <c r="AG52" i="5"/>
  <c r="AF52" i="5"/>
  <c r="AG51" i="5"/>
  <c r="AF51" i="5"/>
  <c r="AG50" i="5"/>
  <c r="AF50" i="5"/>
  <c r="AF49" i="5"/>
  <c r="D49" i="5"/>
  <c r="AG48" i="5"/>
  <c r="AF48" i="5"/>
  <c r="AG47" i="5"/>
  <c r="AF47" i="5"/>
  <c r="AG46" i="5"/>
  <c r="AF46" i="5"/>
  <c r="AG45" i="5"/>
  <c r="AF45" i="5"/>
  <c r="AG44" i="5"/>
  <c r="AF44" i="5"/>
  <c r="AG43" i="5"/>
  <c r="AF43" i="5"/>
  <c r="AG42" i="5"/>
  <c r="AF42" i="5"/>
  <c r="AG41" i="5"/>
  <c r="AF41" i="5"/>
  <c r="AG40" i="5"/>
  <c r="AF40" i="5"/>
  <c r="AG39" i="5"/>
  <c r="AF39" i="5"/>
  <c r="D39" i="5"/>
  <c r="Q10" i="7" s="1"/>
  <c r="AG38" i="5"/>
  <c r="AF38" i="5"/>
  <c r="AG37" i="5"/>
  <c r="AF37" i="5"/>
  <c r="AG36" i="5"/>
  <c r="AF36" i="5"/>
  <c r="AG35" i="5"/>
  <c r="AF35" i="5"/>
  <c r="AG34" i="5"/>
  <c r="AF34" i="5"/>
  <c r="AG33" i="5"/>
  <c r="AF33" i="5"/>
  <c r="AG32" i="5"/>
  <c r="AF32" i="5"/>
  <c r="AG31" i="5"/>
  <c r="AF31" i="5"/>
  <c r="AG30" i="5"/>
  <c r="AF30" i="5"/>
  <c r="AF29" i="5"/>
  <c r="D29" i="5"/>
  <c r="AG28" i="5"/>
  <c r="AF28" i="5"/>
  <c r="AG27" i="5"/>
  <c r="AF27" i="5"/>
  <c r="AG26" i="5"/>
  <c r="AF26" i="5"/>
  <c r="AG25" i="5"/>
  <c r="AF25" i="5"/>
  <c r="AG24" i="5"/>
  <c r="AF24" i="5"/>
  <c r="AG23" i="5"/>
  <c r="AF23" i="5"/>
  <c r="AG22" i="5"/>
  <c r="AF22" i="5"/>
  <c r="AG21" i="5"/>
  <c r="AF21" i="5"/>
  <c r="AG20" i="5"/>
  <c r="AF20" i="5"/>
  <c r="AF19" i="5"/>
  <c r="D19" i="5"/>
  <c r="AG18" i="5"/>
  <c r="AF18" i="5"/>
  <c r="AG17" i="5"/>
  <c r="AF17" i="5"/>
  <c r="AG16" i="5"/>
  <c r="AF16" i="5"/>
  <c r="AG15" i="5"/>
  <c r="AF15" i="5"/>
  <c r="AG14" i="5"/>
  <c r="AF14" i="5"/>
  <c r="AG13" i="5"/>
  <c r="AF13" i="5"/>
  <c r="AG12" i="5"/>
  <c r="AF12" i="5"/>
  <c r="AG11" i="5"/>
  <c r="AF11" i="5"/>
  <c r="AG10" i="5"/>
  <c r="AF10" i="5"/>
  <c r="AF9" i="5"/>
  <c r="D9" i="5"/>
  <c r="D1" i="5"/>
  <c r="N25" i="4"/>
  <c r="O25" i="4" s="1"/>
  <c r="L25" i="4"/>
  <c r="M25" i="4" s="1"/>
  <c r="J25" i="4"/>
  <c r="K25" i="4" s="1"/>
  <c r="G25" i="4"/>
  <c r="H25" i="4" s="1"/>
  <c r="D25" i="4"/>
  <c r="E25" i="4" s="1"/>
  <c r="C25" i="4"/>
  <c r="B25" i="4"/>
  <c r="N24" i="4"/>
  <c r="O24" i="4" s="1"/>
  <c r="L24" i="4"/>
  <c r="M24" i="4" s="1"/>
  <c r="J24" i="4"/>
  <c r="K24" i="4" s="1"/>
  <c r="G24" i="4"/>
  <c r="H24" i="4" s="1"/>
  <c r="D24" i="4"/>
  <c r="E24" i="4" s="1"/>
  <c r="C24" i="4"/>
  <c r="B24" i="4"/>
  <c r="N23" i="4"/>
  <c r="O23" i="4" s="1"/>
  <c r="L23" i="4"/>
  <c r="M23" i="4" s="1"/>
  <c r="J23" i="4"/>
  <c r="K23" i="4" s="1"/>
  <c r="G23" i="4"/>
  <c r="H23" i="4" s="1"/>
  <c r="D23" i="4"/>
  <c r="E23" i="4" s="1"/>
  <c r="C23" i="4"/>
  <c r="B23" i="4"/>
  <c r="N22" i="4"/>
  <c r="O22" i="4" s="1"/>
  <c r="L22" i="4"/>
  <c r="M22" i="4" s="1"/>
  <c r="J22" i="4"/>
  <c r="K22" i="4" s="1"/>
  <c r="G22" i="4"/>
  <c r="H22" i="4" s="1"/>
  <c r="D22" i="4"/>
  <c r="E22" i="4" s="1"/>
  <c r="C22" i="4"/>
  <c r="B22" i="4"/>
  <c r="N21" i="4"/>
  <c r="O21" i="4" s="1"/>
  <c r="L21" i="4"/>
  <c r="M21" i="4" s="1"/>
  <c r="J21" i="4"/>
  <c r="K21" i="4" s="1"/>
  <c r="G21" i="4"/>
  <c r="H21" i="4" s="1"/>
  <c r="D21" i="4"/>
  <c r="E21" i="4" s="1"/>
  <c r="C21" i="4"/>
  <c r="B21" i="4"/>
  <c r="N20" i="4"/>
  <c r="O20" i="4" s="1"/>
  <c r="L20" i="4"/>
  <c r="M20" i="4" s="1"/>
  <c r="J20" i="4"/>
  <c r="K20" i="4" s="1"/>
  <c r="G20" i="4"/>
  <c r="H20" i="4" s="1"/>
  <c r="D20" i="4"/>
  <c r="E20" i="4" s="1"/>
  <c r="C20" i="4"/>
  <c r="B20" i="4"/>
  <c r="N19" i="4"/>
  <c r="O19" i="4" s="1"/>
  <c r="L19" i="4"/>
  <c r="M19" i="4" s="1"/>
  <c r="J19" i="4"/>
  <c r="K19" i="4" s="1"/>
  <c r="G19" i="4"/>
  <c r="H19" i="4" s="1"/>
  <c r="D19" i="4"/>
  <c r="E19" i="4" s="1"/>
  <c r="C19" i="4"/>
  <c r="N18" i="4"/>
  <c r="O18" i="4" s="1"/>
  <c r="L18" i="4"/>
  <c r="M18" i="4" s="1"/>
  <c r="J18" i="4"/>
  <c r="K18" i="4" s="1"/>
  <c r="G18" i="4"/>
  <c r="H18" i="4" s="1"/>
  <c r="D18" i="4"/>
  <c r="E18" i="4" s="1"/>
  <c r="C18" i="4"/>
  <c r="B18" i="4"/>
  <c r="N17" i="4"/>
  <c r="O17" i="4" s="1"/>
  <c r="L17" i="4"/>
  <c r="M17" i="4" s="1"/>
  <c r="J17" i="4"/>
  <c r="K17" i="4" s="1"/>
  <c r="G17" i="4"/>
  <c r="H17" i="4" s="1"/>
  <c r="D17" i="4"/>
  <c r="E17" i="4" s="1"/>
  <c r="C17" i="4"/>
  <c r="B17" i="4"/>
  <c r="N16" i="4"/>
  <c r="O16" i="4" s="1"/>
  <c r="L16" i="4"/>
  <c r="M16" i="4" s="1"/>
  <c r="J16" i="4"/>
  <c r="K16" i="4" s="1"/>
  <c r="G16" i="4"/>
  <c r="H16" i="4" s="1"/>
  <c r="D16" i="4"/>
  <c r="E16" i="4" s="1"/>
  <c r="C16" i="4"/>
  <c r="B16" i="4"/>
  <c r="N15" i="4"/>
  <c r="O15" i="4" s="1"/>
  <c r="L15" i="4"/>
  <c r="M15" i="4" s="1"/>
  <c r="J15" i="4"/>
  <c r="K15" i="4" s="1"/>
  <c r="G15" i="4"/>
  <c r="H15" i="4" s="1"/>
  <c r="D15" i="4"/>
  <c r="E15" i="4" s="1"/>
  <c r="C15" i="4"/>
  <c r="B15" i="4"/>
  <c r="N14" i="4"/>
  <c r="O14" i="4" s="1"/>
  <c r="L14" i="4"/>
  <c r="M14" i="4" s="1"/>
  <c r="J14" i="4"/>
  <c r="K14" i="4" s="1"/>
  <c r="G14" i="4"/>
  <c r="H14" i="4" s="1"/>
  <c r="D14" i="4"/>
  <c r="E14" i="4" s="1"/>
  <c r="C14" i="4"/>
  <c r="B14" i="4"/>
  <c r="N13" i="4"/>
  <c r="O13" i="4" s="1"/>
  <c r="L13" i="4"/>
  <c r="M13" i="4" s="1"/>
  <c r="J13" i="4"/>
  <c r="K13" i="4" s="1"/>
  <c r="G13" i="4"/>
  <c r="H13" i="4" s="1"/>
  <c r="D13" i="4"/>
  <c r="E13" i="4" s="1"/>
  <c r="C13" i="4"/>
  <c r="B13" i="4"/>
  <c r="N12" i="4"/>
  <c r="O12" i="4" s="1"/>
  <c r="L12" i="4"/>
  <c r="M12" i="4" s="1"/>
  <c r="J12" i="4"/>
  <c r="K12" i="4" s="1"/>
  <c r="G12" i="4"/>
  <c r="H12" i="4" s="1"/>
  <c r="D12" i="4"/>
  <c r="E12" i="4" s="1"/>
  <c r="C12" i="4"/>
  <c r="B12" i="4"/>
  <c r="N11" i="4"/>
  <c r="O11" i="4" s="1"/>
  <c r="L11" i="4"/>
  <c r="M11" i="4" s="1"/>
  <c r="J11" i="4"/>
  <c r="K11" i="4" s="1"/>
  <c r="G11" i="4"/>
  <c r="H11" i="4" s="1"/>
  <c r="D11" i="4"/>
  <c r="E11" i="4" s="1"/>
  <c r="C11" i="4"/>
  <c r="B11" i="4"/>
  <c r="N10" i="4"/>
  <c r="O10" i="4" s="1"/>
  <c r="L10" i="4"/>
  <c r="M10" i="4" s="1"/>
  <c r="J10" i="4"/>
  <c r="K10" i="4" s="1"/>
  <c r="G10" i="4"/>
  <c r="H10" i="4" s="1"/>
  <c r="D10" i="4"/>
  <c r="E10" i="4" s="1"/>
  <c r="C10" i="4"/>
  <c r="N9" i="4"/>
  <c r="O9" i="4" s="1"/>
  <c r="L9" i="4"/>
  <c r="M9" i="4" s="1"/>
  <c r="J9" i="4"/>
  <c r="K9" i="4" s="1"/>
  <c r="G9" i="4"/>
  <c r="H9" i="4" s="1"/>
  <c r="D9" i="4"/>
  <c r="E9" i="4" s="1"/>
  <c r="C9" i="4"/>
  <c r="M8" i="4"/>
  <c r="K8" i="4"/>
  <c r="H8" i="4"/>
  <c r="E8" i="4"/>
  <c r="O7" i="4"/>
  <c r="Q169" i="3"/>
  <c r="P169" i="3"/>
  <c r="AM169" i="3"/>
  <c r="N169" i="3" s="1"/>
  <c r="C169" i="3"/>
  <c r="P159" i="3"/>
  <c r="Q159" i="3" s="1"/>
  <c r="AM159" i="3"/>
  <c r="N159" i="3" s="1"/>
  <c r="C159" i="3"/>
  <c r="P149" i="3"/>
  <c r="Q149" i="3" s="1"/>
  <c r="N149" i="3"/>
  <c r="AM149" i="3"/>
  <c r="C149" i="3"/>
  <c r="P139" i="3"/>
  <c r="Q139" i="3" s="1"/>
  <c r="AM139" i="3"/>
  <c r="N139" i="3" s="1"/>
  <c r="C139" i="3"/>
  <c r="P129" i="3"/>
  <c r="Q129" i="3" s="1"/>
  <c r="AM129" i="3"/>
  <c r="N129" i="3" s="1"/>
  <c r="C129" i="3"/>
  <c r="P119" i="3"/>
  <c r="Q119" i="3" s="1"/>
  <c r="AM119" i="3"/>
  <c r="N119" i="3" s="1"/>
  <c r="C119" i="3"/>
  <c r="P109" i="3"/>
  <c r="Q109" i="3" s="1"/>
  <c r="N109" i="3"/>
  <c r="AM109" i="3"/>
  <c r="C109" i="3"/>
  <c r="P99" i="3"/>
  <c r="Q99" i="3" s="1"/>
  <c r="AM99" i="3"/>
  <c r="N99" i="3" s="1"/>
  <c r="C99" i="3"/>
  <c r="P89" i="3"/>
  <c r="Q89" i="3" s="1"/>
  <c r="AM89" i="3"/>
  <c r="N89" i="3" s="1"/>
  <c r="C89" i="3"/>
  <c r="P79" i="3"/>
  <c r="Q79" i="3" s="1"/>
  <c r="AM79" i="3"/>
  <c r="N79" i="3" s="1"/>
  <c r="C79" i="3"/>
  <c r="P69" i="3"/>
  <c r="Q69" i="3" s="1"/>
  <c r="AM69" i="3"/>
  <c r="N69" i="3" s="1"/>
  <c r="C69" i="3"/>
  <c r="P59" i="3"/>
  <c r="Q59" i="3" s="1"/>
  <c r="AM59" i="3"/>
  <c r="N59" i="3" s="1"/>
  <c r="C59" i="3"/>
  <c r="P49" i="3"/>
  <c r="Q49" i="3" s="1"/>
  <c r="AM49" i="3"/>
  <c r="N49" i="3" s="1"/>
  <c r="C49" i="3"/>
  <c r="P39" i="3"/>
  <c r="Q39" i="3" s="1"/>
  <c r="AM39" i="3"/>
  <c r="N39" i="3" s="1"/>
  <c r="C39" i="3"/>
  <c r="P29" i="3"/>
  <c r="Q29" i="3" s="1"/>
  <c r="AM29" i="3"/>
  <c r="N29" i="3" s="1"/>
  <c r="C29" i="3"/>
  <c r="P19" i="3"/>
  <c r="Q19" i="3" s="1"/>
  <c r="AM19" i="3"/>
  <c r="N19" i="3" s="1"/>
  <c r="C19" i="3"/>
  <c r="AM9" i="3"/>
  <c r="N9" i="3" s="1"/>
  <c r="C9" i="3"/>
  <c r="B9" i="4" s="1"/>
  <c r="B19" i="4" l="1"/>
  <c r="A10" i="4"/>
  <c r="B10" i="4" s="1"/>
  <c r="F41" i="7"/>
  <c r="E8" i="7"/>
  <c r="M29" i="7"/>
  <c r="O44" i="7"/>
  <c r="E21" i="7"/>
  <c r="M33" i="7"/>
  <c r="J32" i="7"/>
  <c r="J51" i="7"/>
  <c r="K20" i="7"/>
  <c r="R55" i="7"/>
  <c r="Q14" i="7"/>
  <c r="J16" i="7"/>
  <c r="I18" i="7"/>
  <c r="M45" i="7"/>
  <c r="AG149" i="5"/>
  <c r="AG259" i="5"/>
  <c r="AG389" i="5"/>
  <c r="K26" i="7"/>
  <c r="E37" i="7"/>
  <c r="O52" i="7"/>
  <c r="E25" i="7"/>
  <c r="E53" i="7"/>
  <c r="C50" i="7"/>
  <c r="B36" i="7"/>
  <c r="B40" i="7"/>
  <c r="Q55" i="7"/>
  <c r="K12" i="7"/>
  <c r="C26" i="7"/>
  <c r="R36" i="7"/>
  <c r="R47" i="7"/>
  <c r="I10" i="7"/>
  <c r="D26" i="7"/>
  <c r="M57" i="7"/>
  <c r="F57" i="7"/>
  <c r="E57" i="7"/>
  <c r="N10" i="7"/>
  <c r="R32" i="7"/>
  <c r="C8" i="8"/>
  <c r="M7" i="7"/>
  <c r="L7" i="7"/>
  <c r="E7" i="7"/>
  <c r="D7" i="7"/>
  <c r="J20" i="7"/>
  <c r="E20" i="7"/>
  <c r="D20" i="7"/>
  <c r="B20" i="7"/>
  <c r="M20" i="7"/>
  <c r="L20" i="7"/>
  <c r="AG9" i="5"/>
  <c r="C10" i="8"/>
  <c r="J9" i="7"/>
  <c r="R9" i="7"/>
  <c r="B9" i="7"/>
  <c r="Q9" i="7"/>
  <c r="K9" i="7"/>
  <c r="C9" i="7"/>
  <c r="R17" i="7"/>
  <c r="B17" i="7"/>
  <c r="J17" i="7"/>
  <c r="I17" i="7"/>
  <c r="K17" i="7"/>
  <c r="C17" i="7"/>
  <c r="M49" i="7"/>
  <c r="N49" i="7"/>
  <c r="AG489" i="5"/>
  <c r="P9" i="3"/>
  <c r="Q9" i="3" s="1"/>
  <c r="AG139" i="5"/>
  <c r="D22" i="7"/>
  <c r="C22" i="7"/>
  <c r="L30" i="7"/>
  <c r="K30" i="7"/>
  <c r="AG299" i="5"/>
  <c r="D38" i="7"/>
  <c r="C38" i="7"/>
  <c r="AG379" i="5"/>
  <c r="L46" i="7"/>
  <c r="K46" i="7"/>
  <c r="F46" i="7"/>
  <c r="AG459" i="5"/>
  <c r="D54" i="7"/>
  <c r="C54" i="7"/>
  <c r="L54" i="7"/>
  <c r="K54" i="7"/>
  <c r="G14" i="7"/>
  <c r="F18" i="7"/>
  <c r="J44" i="7"/>
  <c r="O14" i="7"/>
  <c r="B23" i="7"/>
  <c r="N33" i="7"/>
  <c r="L31" i="7"/>
  <c r="R31" i="7"/>
  <c r="J31" i="7"/>
  <c r="AG169" i="5"/>
  <c r="C12" i="8"/>
  <c r="E11" i="7"/>
  <c r="D11" i="7"/>
  <c r="M11" i="7"/>
  <c r="L11" i="7"/>
  <c r="N11" i="7"/>
  <c r="G11" i="7"/>
  <c r="F11" i="7"/>
  <c r="M19" i="7"/>
  <c r="L19" i="7"/>
  <c r="E19" i="7"/>
  <c r="D19" i="7"/>
  <c r="O19" i="7"/>
  <c r="N19" i="7"/>
  <c r="F19" i="7"/>
  <c r="B35" i="7"/>
  <c r="R35" i="7"/>
  <c r="AG349" i="5"/>
  <c r="AG429" i="5"/>
  <c r="C9" i="8"/>
  <c r="L8" i="7"/>
  <c r="K8" i="7"/>
  <c r="J8" i="7"/>
  <c r="D8" i="7"/>
  <c r="C8" i="7"/>
  <c r="B8" i="7"/>
  <c r="AG79" i="5"/>
  <c r="D16" i="7"/>
  <c r="C16" i="7"/>
  <c r="R16" i="7"/>
  <c r="B16" i="7"/>
  <c r="L16" i="7"/>
  <c r="K16" i="7"/>
  <c r="M16" i="7"/>
  <c r="AG159" i="5"/>
  <c r="G24" i="7"/>
  <c r="B24" i="7"/>
  <c r="AG239" i="5"/>
  <c r="AG319" i="5"/>
  <c r="AG399" i="5"/>
  <c r="R48" i="7"/>
  <c r="J48" i="7"/>
  <c r="AG479" i="5"/>
  <c r="M8" i="7"/>
  <c r="B51" i="7"/>
  <c r="I39" i="7"/>
  <c r="D39" i="7"/>
  <c r="B39" i="7"/>
  <c r="R12" i="7"/>
  <c r="B12" i="7"/>
  <c r="M12" i="7"/>
  <c r="L12" i="7"/>
  <c r="C22" i="8"/>
  <c r="J12" i="7"/>
  <c r="E12" i="7"/>
  <c r="AG29" i="5"/>
  <c r="AG109" i="5"/>
  <c r="AG189" i="5"/>
  <c r="J43" i="7"/>
  <c r="I43" i="7"/>
  <c r="L43" i="7"/>
  <c r="D43" i="7"/>
  <c r="AG49" i="5"/>
  <c r="K13" i="7"/>
  <c r="J13" i="7"/>
  <c r="C13" i="7"/>
  <c r="R13" i="7"/>
  <c r="Q13" i="7"/>
  <c r="I13" i="7"/>
  <c r="B13" i="7"/>
  <c r="AG129" i="5"/>
  <c r="AG289" i="5"/>
  <c r="AG369" i="5"/>
  <c r="AG449" i="5"/>
  <c r="R8" i="7"/>
  <c r="C12" i="7"/>
  <c r="E41" i="7"/>
  <c r="E15" i="7"/>
  <c r="M15" i="7"/>
  <c r="L15" i="7"/>
  <c r="D15" i="7"/>
  <c r="L47" i="7"/>
  <c r="J47" i="7"/>
  <c r="G28" i="7"/>
  <c r="J28" i="7"/>
  <c r="AG89" i="5"/>
  <c r="J27" i="7"/>
  <c r="D27" i="7"/>
  <c r="L27" i="7"/>
  <c r="AG269" i="5"/>
  <c r="AG19" i="5"/>
  <c r="C11" i="8"/>
  <c r="O10" i="7"/>
  <c r="AG99" i="5"/>
  <c r="G18" i="7"/>
  <c r="Q18" i="7"/>
  <c r="L34" i="7"/>
  <c r="N34" i="7"/>
  <c r="K42" i="7"/>
  <c r="D42" i="7"/>
  <c r="C42" i="7"/>
  <c r="H17" i="7"/>
  <c r="P9" i="7"/>
  <c r="D12" i="7"/>
  <c r="E16" i="7"/>
  <c r="C20" i="7"/>
  <c r="F30" i="7"/>
  <c r="D34" i="7"/>
  <c r="L39" i="7"/>
  <c r="P14" i="7"/>
  <c r="P48" i="7"/>
  <c r="E49" i="7"/>
  <c r="M37" i="7"/>
  <c r="H45" i="7"/>
  <c r="H54" i="7"/>
  <c r="H50" i="7"/>
  <c r="H46" i="7"/>
  <c r="H42" i="7"/>
  <c r="H38" i="7"/>
  <c r="H34" i="7"/>
  <c r="H30" i="7"/>
  <c r="H26" i="7"/>
  <c r="H22" i="7"/>
  <c r="H57" i="7"/>
  <c r="H53" i="7"/>
  <c r="H55" i="7"/>
  <c r="H51" i="7"/>
  <c r="H47" i="7"/>
  <c r="H43" i="7"/>
  <c r="H39" i="7"/>
  <c r="H35" i="7"/>
  <c r="H31" i="7"/>
  <c r="H27" i="7"/>
  <c r="H23" i="7"/>
  <c r="H52" i="7"/>
  <c r="H49" i="7"/>
  <c r="H48" i="7"/>
  <c r="H33" i="7"/>
  <c r="H32" i="7"/>
  <c r="H20" i="7"/>
  <c r="H16" i="7"/>
  <c r="H12" i="7"/>
  <c r="H8" i="7"/>
  <c r="H37" i="7"/>
  <c r="H36" i="7"/>
  <c r="H56" i="7"/>
  <c r="H21" i="7"/>
  <c r="H19" i="7"/>
  <c r="H15" i="7"/>
  <c r="H11" i="7"/>
  <c r="H7" i="7"/>
  <c r="H44" i="7"/>
  <c r="H10" i="7"/>
  <c r="H40" i="7"/>
  <c r="H25" i="7"/>
  <c r="H14" i="7"/>
  <c r="H9" i="7"/>
  <c r="H28" i="7"/>
  <c r="H18" i="7"/>
  <c r="H13" i="7"/>
  <c r="H41" i="7"/>
  <c r="H24" i="7"/>
  <c r="P54" i="7"/>
  <c r="P50" i="7"/>
  <c r="P46" i="7"/>
  <c r="P42" i="7"/>
  <c r="P38" i="7"/>
  <c r="P34" i="7"/>
  <c r="P30" i="7"/>
  <c r="P26" i="7"/>
  <c r="P22" i="7"/>
  <c r="P57" i="7"/>
  <c r="P53" i="7"/>
  <c r="P49" i="7"/>
  <c r="P55" i="7"/>
  <c r="P51" i="7"/>
  <c r="P47" i="7"/>
  <c r="P43" i="7"/>
  <c r="P39" i="7"/>
  <c r="P35" i="7"/>
  <c r="P31" i="7"/>
  <c r="P27" i="7"/>
  <c r="P23" i="7"/>
  <c r="P56" i="7"/>
  <c r="P41" i="7"/>
  <c r="P40" i="7"/>
  <c r="P25" i="7"/>
  <c r="P24" i="7"/>
  <c r="P16" i="7"/>
  <c r="P12" i="7"/>
  <c r="P8" i="7"/>
  <c r="P20" i="7"/>
  <c r="P45" i="7"/>
  <c r="P44" i="7"/>
  <c r="P29" i="7"/>
  <c r="P28" i="7"/>
  <c r="P19" i="7"/>
  <c r="P15" i="7"/>
  <c r="P11" i="7"/>
  <c r="P7" i="7"/>
  <c r="P36" i="7"/>
  <c r="P21" i="7"/>
  <c r="P18" i="7"/>
  <c r="P13" i="7"/>
  <c r="P33" i="7"/>
  <c r="P17" i="7"/>
  <c r="P37" i="7"/>
  <c r="P10" i="7"/>
  <c r="P52" i="7"/>
  <c r="H29" i="7"/>
  <c r="P32" i="7"/>
  <c r="F55" i="7"/>
  <c r="F51" i="7"/>
  <c r="F47" i="7"/>
  <c r="F43" i="7"/>
  <c r="F39" i="7"/>
  <c r="F35" i="7"/>
  <c r="F31" i="7"/>
  <c r="F27" i="7"/>
  <c r="F23" i="7"/>
  <c r="F54" i="7"/>
  <c r="F50" i="7"/>
  <c r="F56" i="7"/>
  <c r="F52" i="7"/>
  <c r="F48" i="7"/>
  <c r="F44" i="7"/>
  <c r="F40" i="7"/>
  <c r="F36" i="7"/>
  <c r="F32" i="7"/>
  <c r="F28" i="7"/>
  <c r="F24" i="7"/>
  <c r="F49" i="7"/>
  <c r="F34" i="7"/>
  <c r="F33" i="7"/>
  <c r="F17" i="7"/>
  <c r="F13" i="7"/>
  <c r="F9" i="7"/>
  <c r="F53" i="7"/>
  <c r="F38" i="7"/>
  <c r="F37" i="7"/>
  <c r="F22" i="7"/>
  <c r="F20" i="7"/>
  <c r="F16" i="7"/>
  <c r="F12" i="7"/>
  <c r="F8" i="7"/>
  <c r="N55" i="7"/>
  <c r="N51" i="7"/>
  <c r="N47" i="7"/>
  <c r="N43" i="7"/>
  <c r="N39" i="7"/>
  <c r="N35" i="7"/>
  <c r="N31" i="7"/>
  <c r="N27" i="7"/>
  <c r="N23" i="7"/>
  <c r="N54" i="7"/>
  <c r="N50" i="7"/>
  <c r="N56" i="7"/>
  <c r="N52" i="7"/>
  <c r="N48" i="7"/>
  <c r="N44" i="7"/>
  <c r="N40" i="7"/>
  <c r="N36" i="7"/>
  <c r="N32" i="7"/>
  <c r="N28" i="7"/>
  <c r="N24" i="7"/>
  <c r="N20" i="7"/>
  <c r="N38" i="7"/>
  <c r="N37" i="7"/>
  <c r="N22" i="7"/>
  <c r="N53" i="7"/>
  <c r="N21" i="7"/>
  <c r="N17" i="7"/>
  <c r="N13" i="7"/>
  <c r="N9" i="7"/>
  <c r="N42" i="7"/>
  <c r="N41" i="7"/>
  <c r="N26" i="7"/>
  <c r="N25" i="7"/>
  <c r="N16" i="7"/>
  <c r="N12" i="7"/>
  <c r="N8" i="7"/>
  <c r="F7" i="7"/>
  <c r="N15" i="7"/>
  <c r="F26" i="7"/>
  <c r="N29" i="7"/>
  <c r="G54" i="7"/>
  <c r="G50" i="7"/>
  <c r="G46" i="7"/>
  <c r="G42" i="7"/>
  <c r="G38" i="7"/>
  <c r="G34" i="7"/>
  <c r="G30" i="7"/>
  <c r="G26" i="7"/>
  <c r="G22" i="7"/>
  <c r="G57" i="7"/>
  <c r="G53" i="7"/>
  <c r="G49" i="7"/>
  <c r="G45" i="7"/>
  <c r="G41" i="7"/>
  <c r="G37" i="7"/>
  <c r="G33" i="7"/>
  <c r="G29" i="7"/>
  <c r="G25" i="7"/>
  <c r="G55" i="7"/>
  <c r="G51" i="7"/>
  <c r="G47" i="7"/>
  <c r="G43" i="7"/>
  <c r="G39" i="7"/>
  <c r="G35" i="7"/>
  <c r="G31" i="7"/>
  <c r="G27" i="7"/>
  <c r="G23" i="7"/>
  <c r="G17" i="7"/>
  <c r="G13" i="7"/>
  <c r="G9" i="7"/>
  <c r="G52" i="7"/>
  <c r="G48" i="7"/>
  <c r="G32" i="7"/>
  <c r="G20" i="7"/>
  <c r="G16" i="7"/>
  <c r="G12" i="7"/>
  <c r="G8" i="7"/>
  <c r="G36" i="7"/>
  <c r="O54" i="7"/>
  <c r="O50" i="7"/>
  <c r="O46" i="7"/>
  <c r="O42" i="7"/>
  <c r="O38" i="7"/>
  <c r="O34" i="7"/>
  <c r="O30" i="7"/>
  <c r="O26" i="7"/>
  <c r="O22" i="7"/>
  <c r="O57" i="7"/>
  <c r="O53" i="7"/>
  <c r="O49" i="7"/>
  <c r="O45" i="7"/>
  <c r="O41" i="7"/>
  <c r="O37" i="7"/>
  <c r="O33" i="7"/>
  <c r="O29" i="7"/>
  <c r="O25" i="7"/>
  <c r="O55" i="7"/>
  <c r="O51" i="7"/>
  <c r="O47" i="7"/>
  <c r="O43" i="7"/>
  <c r="O39" i="7"/>
  <c r="O35" i="7"/>
  <c r="O31" i="7"/>
  <c r="O27" i="7"/>
  <c r="O23" i="7"/>
  <c r="O36" i="7"/>
  <c r="O21" i="7"/>
  <c r="O17" i="7"/>
  <c r="O13" i="7"/>
  <c r="O9" i="7"/>
  <c r="O56" i="7"/>
  <c r="O40" i="7"/>
  <c r="O24" i="7"/>
  <c r="O16" i="7"/>
  <c r="O12" i="7"/>
  <c r="O8" i="7"/>
  <c r="O20" i="7"/>
  <c r="G7" i="7"/>
  <c r="F14" i="7"/>
  <c r="O15" i="7"/>
  <c r="Q31" i="7"/>
  <c r="Q35" i="7"/>
  <c r="F45" i="7"/>
  <c r="N46" i="7"/>
  <c r="O48" i="7"/>
  <c r="N57" i="7"/>
  <c r="I57" i="7"/>
  <c r="I53" i="7"/>
  <c r="I49" i="7"/>
  <c r="I45" i="7"/>
  <c r="I41" i="7"/>
  <c r="I37" i="7"/>
  <c r="I33" i="7"/>
  <c r="I29" i="7"/>
  <c r="I25" i="7"/>
  <c r="I21" i="7"/>
  <c r="I56" i="7"/>
  <c r="I52" i="7"/>
  <c r="I48" i="7"/>
  <c r="I44" i="7"/>
  <c r="I40" i="7"/>
  <c r="I36" i="7"/>
  <c r="I32" i="7"/>
  <c r="I28" i="7"/>
  <c r="I24" i="7"/>
  <c r="I54" i="7"/>
  <c r="I50" i="7"/>
  <c r="I46" i="7"/>
  <c r="I42" i="7"/>
  <c r="I38" i="7"/>
  <c r="I34" i="7"/>
  <c r="I30" i="7"/>
  <c r="I26" i="7"/>
  <c r="I22" i="7"/>
  <c r="I47" i="7"/>
  <c r="I31" i="7"/>
  <c r="I20" i="7"/>
  <c r="I16" i="7"/>
  <c r="I12" i="7"/>
  <c r="I8" i="7"/>
  <c r="I55" i="7"/>
  <c r="I35" i="7"/>
  <c r="I19" i="7"/>
  <c r="I15" i="7"/>
  <c r="I11" i="7"/>
  <c r="I7" i="7"/>
  <c r="Q57" i="7"/>
  <c r="Q53" i="7"/>
  <c r="Q49" i="7"/>
  <c r="Q45" i="7"/>
  <c r="Q41" i="7"/>
  <c r="Q37" i="7"/>
  <c r="Q33" i="7"/>
  <c r="Q29" i="7"/>
  <c r="Q25" i="7"/>
  <c r="Q21" i="7"/>
  <c r="Q56" i="7"/>
  <c r="Q52" i="7"/>
  <c r="Q48" i="7"/>
  <c r="Q44" i="7"/>
  <c r="Q40" i="7"/>
  <c r="Q36" i="7"/>
  <c r="Q32" i="7"/>
  <c r="Q28" i="7"/>
  <c r="Q24" i="7"/>
  <c r="Q54" i="7"/>
  <c r="Q50" i="7"/>
  <c r="Q46" i="7"/>
  <c r="Q42" i="7"/>
  <c r="Q38" i="7"/>
  <c r="Q34" i="7"/>
  <c r="Q30" i="7"/>
  <c r="Q26" i="7"/>
  <c r="Q22" i="7"/>
  <c r="Q16" i="7"/>
  <c r="Q12" i="7"/>
  <c r="Q8" i="7"/>
  <c r="Q39" i="7"/>
  <c r="Q23" i="7"/>
  <c r="Q20" i="7"/>
  <c r="Q19" i="7"/>
  <c r="Q15" i="7"/>
  <c r="Q11" i="7"/>
  <c r="Q7" i="7"/>
  <c r="Q43" i="7"/>
  <c r="Q27" i="7"/>
  <c r="F10" i="7"/>
  <c r="O11" i="7"/>
  <c r="N18" i="7"/>
  <c r="G19" i="7"/>
  <c r="F21" i="7"/>
  <c r="F25" i="7"/>
  <c r="O28" i="7"/>
  <c r="G40" i="7"/>
  <c r="I51" i="7"/>
  <c r="N7" i="7"/>
  <c r="I9" i="7"/>
  <c r="G10" i="7"/>
  <c r="I14" i="7"/>
  <c r="F15" i="7"/>
  <c r="Q17" i="7"/>
  <c r="O18" i="7"/>
  <c r="G21" i="7"/>
  <c r="I23" i="7"/>
  <c r="I27" i="7"/>
  <c r="F42" i="7"/>
  <c r="G44" i="7"/>
  <c r="N45" i="7"/>
  <c r="G56" i="7"/>
  <c r="C34" i="7"/>
  <c r="O7" i="7"/>
  <c r="N14" i="7"/>
  <c r="G15" i="7"/>
  <c r="F29" i="7"/>
  <c r="N30" i="7"/>
  <c r="O32" i="7"/>
  <c r="Q47" i="7"/>
  <c r="Q51" i="7"/>
  <c r="B57" i="7"/>
  <c r="B53" i="7"/>
  <c r="B49" i="7"/>
  <c r="B45" i="7"/>
  <c r="B41" i="7"/>
  <c r="B37" i="7"/>
  <c r="B33" i="7"/>
  <c r="B29" i="7"/>
  <c r="B25" i="7"/>
  <c r="B21" i="7"/>
  <c r="B56" i="7"/>
  <c r="B52" i="7"/>
  <c r="B54" i="7"/>
  <c r="B50" i="7"/>
  <c r="B46" i="7"/>
  <c r="B42" i="7"/>
  <c r="B38" i="7"/>
  <c r="B34" i="7"/>
  <c r="B30" i="7"/>
  <c r="B26" i="7"/>
  <c r="B22" i="7"/>
  <c r="J57" i="7"/>
  <c r="J53" i="7"/>
  <c r="J49" i="7"/>
  <c r="J45" i="7"/>
  <c r="J41" i="7"/>
  <c r="J37" i="7"/>
  <c r="J33" i="7"/>
  <c r="J29" i="7"/>
  <c r="J25" i="7"/>
  <c r="J21" i="7"/>
  <c r="J56" i="7"/>
  <c r="J52" i="7"/>
  <c r="J54" i="7"/>
  <c r="J50" i="7"/>
  <c r="J46" i="7"/>
  <c r="J42" i="7"/>
  <c r="J38" i="7"/>
  <c r="J34" i="7"/>
  <c r="J30" i="7"/>
  <c r="J26" i="7"/>
  <c r="J22" i="7"/>
  <c r="R57" i="7"/>
  <c r="R53" i="7"/>
  <c r="R49" i="7"/>
  <c r="R45" i="7"/>
  <c r="R41" i="7"/>
  <c r="R37" i="7"/>
  <c r="R33" i="7"/>
  <c r="R29" i="7"/>
  <c r="R25" i="7"/>
  <c r="R21" i="7"/>
  <c r="R56" i="7"/>
  <c r="R52" i="7"/>
  <c r="R54" i="7"/>
  <c r="R50" i="7"/>
  <c r="R46" i="7"/>
  <c r="R42" i="7"/>
  <c r="R38" i="7"/>
  <c r="R34" i="7"/>
  <c r="R30" i="7"/>
  <c r="R26" i="7"/>
  <c r="R22" i="7"/>
  <c r="D9" i="7"/>
  <c r="L9" i="7"/>
  <c r="B10" i="7"/>
  <c r="J10" i="7"/>
  <c r="R10" i="7"/>
  <c r="D13" i="7"/>
  <c r="L13" i="7"/>
  <c r="B14" i="7"/>
  <c r="J14" i="7"/>
  <c r="R14" i="7"/>
  <c r="D17" i="7"/>
  <c r="L17" i="7"/>
  <c r="B18" i="7"/>
  <c r="J18" i="7"/>
  <c r="R18" i="7"/>
  <c r="J23" i="7"/>
  <c r="J24" i="7"/>
  <c r="M25" i="7"/>
  <c r="L26" i="7"/>
  <c r="D35" i="7"/>
  <c r="J39" i="7"/>
  <c r="J40" i="7"/>
  <c r="M41" i="7"/>
  <c r="L42" i="7"/>
  <c r="D50" i="7"/>
  <c r="R51" i="7"/>
  <c r="C56" i="7"/>
  <c r="C52" i="7"/>
  <c r="C48" i="7"/>
  <c r="C44" i="7"/>
  <c r="C40" i="7"/>
  <c r="C36" i="7"/>
  <c r="C32" i="7"/>
  <c r="C28" i="7"/>
  <c r="C24" i="7"/>
  <c r="C55" i="7"/>
  <c r="C51" i="7"/>
  <c r="C47" i="7"/>
  <c r="C43" i="7"/>
  <c r="C39" i="7"/>
  <c r="C35" i="7"/>
  <c r="C31" i="7"/>
  <c r="C27" i="7"/>
  <c r="C23" i="7"/>
  <c r="C57" i="7"/>
  <c r="C53" i="7"/>
  <c r="C49" i="7"/>
  <c r="C45" i="7"/>
  <c r="C41" i="7"/>
  <c r="C37" i="7"/>
  <c r="C33" i="7"/>
  <c r="C29" i="7"/>
  <c r="C25" i="7"/>
  <c r="C21" i="7"/>
  <c r="K56" i="7"/>
  <c r="K52" i="7"/>
  <c r="K48" i="7"/>
  <c r="K44" i="7"/>
  <c r="K40" i="7"/>
  <c r="K36" i="7"/>
  <c r="K32" i="7"/>
  <c r="K28" i="7"/>
  <c r="K24" i="7"/>
  <c r="K55" i="7"/>
  <c r="K51" i="7"/>
  <c r="K47" i="7"/>
  <c r="K43" i="7"/>
  <c r="K39" i="7"/>
  <c r="K35" i="7"/>
  <c r="K31" i="7"/>
  <c r="K27" i="7"/>
  <c r="K23" i="7"/>
  <c r="K57" i="7"/>
  <c r="K53" i="7"/>
  <c r="K49" i="7"/>
  <c r="K45" i="7"/>
  <c r="K41" i="7"/>
  <c r="K37" i="7"/>
  <c r="K33" i="7"/>
  <c r="K29" i="7"/>
  <c r="K25" i="7"/>
  <c r="K21" i="7"/>
  <c r="E9" i="7"/>
  <c r="M9" i="7"/>
  <c r="C10" i="7"/>
  <c r="K10" i="7"/>
  <c r="E13" i="7"/>
  <c r="M13" i="7"/>
  <c r="C14" i="7"/>
  <c r="K14" i="7"/>
  <c r="E17" i="7"/>
  <c r="M17" i="7"/>
  <c r="C18" i="7"/>
  <c r="K18" i="7"/>
  <c r="M21" i="7"/>
  <c r="K22" i="7"/>
  <c r="L23" i="7"/>
  <c r="R27" i="7"/>
  <c r="R28" i="7"/>
  <c r="B31" i="7"/>
  <c r="B32" i="7"/>
  <c r="E33" i="7"/>
  <c r="K38" i="7"/>
  <c r="R43" i="7"/>
  <c r="R44" i="7"/>
  <c r="B47" i="7"/>
  <c r="B48" i="7"/>
  <c r="K50" i="7"/>
  <c r="M53" i="7"/>
  <c r="B55" i="7"/>
  <c r="D56" i="7"/>
  <c r="D52" i="7"/>
  <c r="D48" i="7"/>
  <c r="D44" i="7"/>
  <c r="D40" i="7"/>
  <c r="D36" i="7"/>
  <c r="D32" i="7"/>
  <c r="D28" i="7"/>
  <c r="D24" i="7"/>
  <c r="D55" i="7"/>
  <c r="D51" i="7"/>
  <c r="D57" i="7"/>
  <c r="D53" i="7"/>
  <c r="D49" i="7"/>
  <c r="D45" i="7"/>
  <c r="D41" i="7"/>
  <c r="D37" i="7"/>
  <c r="D33" i="7"/>
  <c r="D29" i="7"/>
  <c r="D25" i="7"/>
  <c r="D21" i="7"/>
  <c r="L56" i="7"/>
  <c r="L52" i="7"/>
  <c r="L48" i="7"/>
  <c r="L44" i="7"/>
  <c r="L40" i="7"/>
  <c r="L36" i="7"/>
  <c r="L32" i="7"/>
  <c r="L28" i="7"/>
  <c r="L24" i="7"/>
  <c r="L55" i="7"/>
  <c r="L51" i="7"/>
  <c r="L57" i="7"/>
  <c r="L53" i="7"/>
  <c r="L49" i="7"/>
  <c r="L45" i="7"/>
  <c r="L41" i="7"/>
  <c r="L37" i="7"/>
  <c r="L33" i="7"/>
  <c r="L29" i="7"/>
  <c r="L25" i="7"/>
  <c r="L21" i="7"/>
  <c r="B7" i="7"/>
  <c r="J7" i="7"/>
  <c r="R7" i="7"/>
  <c r="D10" i="7"/>
  <c r="L10" i="7"/>
  <c r="B11" i="7"/>
  <c r="J11" i="7"/>
  <c r="R11" i="7"/>
  <c r="D14" i="7"/>
  <c r="L14" i="7"/>
  <c r="B15" i="7"/>
  <c r="J15" i="7"/>
  <c r="R15" i="7"/>
  <c r="D18" i="7"/>
  <c r="L18" i="7"/>
  <c r="B19" i="7"/>
  <c r="J19" i="7"/>
  <c r="R19" i="7"/>
  <c r="L22" i="7"/>
  <c r="C30" i="7"/>
  <c r="D31" i="7"/>
  <c r="J35" i="7"/>
  <c r="J36" i="7"/>
  <c r="L38" i="7"/>
  <c r="C46" i="7"/>
  <c r="D47" i="7"/>
  <c r="L50" i="7"/>
  <c r="E55" i="7"/>
  <c r="E51" i="7"/>
  <c r="E47" i="7"/>
  <c r="E43" i="7"/>
  <c r="E39" i="7"/>
  <c r="E35" i="7"/>
  <c r="E31" i="7"/>
  <c r="E27" i="7"/>
  <c r="E23" i="7"/>
  <c r="E54" i="7"/>
  <c r="E50" i="7"/>
  <c r="E46" i="7"/>
  <c r="E42" i="7"/>
  <c r="E38" i="7"/>
  <c r="E34" i="7"/>
  <c r="E30" i="7"/>
  <c r="E26" i="7"/>
  <c r="E22" i="7"/>
  <c r="E56" i="7"/>
  <c r="E52" i="7"/>
  <c r="E48" i="7"/>
  <c r="E44" i="7"/>
  <c r="E40" i="7"/>
  <c r="E36" i="7"/>
  <c r="E32" i="7"/>
  <c r="E28" i="7"/>
  <c r="E24" i="7"/>
  <c r="M55" i="7"/>
  <c r="M51" i="7"/>
  <c r="M47" i="7"/>
  <c r="M43" i="7"/>
  <c r="M39" i="7"/>
  <c r="M35" i="7"/>
  <c r="M31" i="7"/>
  <c r="M27" i="7"/>
  <c r="M23" i="7"/>
  <c r="M54" i="7"/>
  <c r="M50" i="7"/>
  <c r="M46" i="7"/>
  <c r="M42" i="7"/>
  <c r="M38" i="7"/>
  <c r="M34" i="7"/>
  <c r="M30" i="7"/>
  <c r="M26" i="7"/>
  <c r="M22" i="7"/>
  <c r="M56" i="7"/>
  <c r="M52" i="7"/>
  <c r="M48" i="7"/>
  <c r="M44" i="7"/>
  <c r="M40" i="7"/>
  <c r="M36" i="7"/>
  <c r="M32" i="7"/>
  <c r="M28" i="7"/>
  <c r="M24" i="7"/>
  <c r="C7" i="7"/>
  <c r="K7" i="7"/>
  <c r="E10" i="7"/>
  <c r="M10" i="7"/>
  <c r="C11" i="7"/>
  <c r="K11" i="7"/>
  <c r="E14" i="7"/>
  <c r="M14" i="7"/>
  <c r="C15" i="7"/>
  <c r="K15" i="7"/>
  <c r="E18" i="7"/>
  <c r="M18" i="7"/>
  <c r="C19" i="7"/>
  <c r="K19" i="7"/>
  <c r="R20" i="7"/>
  <c r="R23" i="7"/>
  <c r="R24" i="7"/>
  <c r="B27" i="7"/>
  <c r="B28" i="7"/>
  <c r="E29" i="7"/>
  <c r="D30" i="7"/>
  <c r="K34" i="7"/>
  <c r="L35" i="7"/>
  <c r="R39" i="7"/>
  <c r="R40" i="7"/>
  <c r="B43" i="7"/>
  <c r="B44" i="7"/>
  <c r="E45" i="7"/>
  <c r="D46" i="7"/>
  <c r="J55" i="7"/>
  <c r="I17" i="6" l="1"/>
  <c r="F17" i="6"/>
  <c r="I57" i="6"/>
  <c r="F57" i="6"/>
  <c r="I107" i="6"/>
  <c r="F107" i="6"/>
  <c r="F87" i="6"/>
  <c r="I87" i="6"/>
  <c r="F137" i="6"/>
  <c r="I137" i="6"/>
  <c r="I7" i="6"/>
  <c r="F7" i="6"/>
  <c r="F157" i="6"/>
  <c r="I157" i="6"/>
  <c r="F77" i="6"/>
  <c r="I77" i="6"/>
  <c r="I117" i="6"/>
  <c r="F117" i="6"/>
  <c r="F147" i="6"/>
  <c r="I147" i="6"/>
  <c r="F47" i="6"/>
  <c r="I47" i="6"/>
  <c r="I67" i="6"/>
  <c r="F67" i="6"/>
  <c r="F37" i="6"/>
  <c r="I37" i="6"/>
  <c r="I97" i="6"/>
  <c r="F97" i="6"/>
  <c r="I167" i="6"/>
  <c r="F167" i="6"/>
  <c r="I127" i="6"/>
  <c r="F127" i="6"/>
  <c r="I27" i="6"/>
  <c r="F27" i="6"/>
  <c r="G67" i="6" l="1"/>
  <c r="H67" i="6" s="1"/>
  <c r="M67" i="6" s="1"/>
  <c r="N67" i="6" s="1"/>
  <c r="O67" i="6" s="1"/>
  <c r="J127" i="6"/>
  <c r="K127" i="6" s="1"/>
  <c r="J67" i="6"/>
  <c r="K67" i="6" s="1"/>
  <c r="G77" i="6"/>
  <c r="H77" i="6" s="1"/>
  <c r="M77" i="6" s="1"/>
  <c r="N77" i="6" s="1"/>
  <c r="O77" i="6" s="1"/>
  <c r="G87" i="6"/>
  <c r="H87" i="6" s="1"/>
  <c r="M87" i="6" s="1"/>
  <c r="N87" i="6" s="1"/>
  <c r="O87" i="6" s="1"/>
  <c r="G127" i="6"/>
  <c r="H127" i="6" s="1"/>
  <c r="M127" i="6" s="1"/>
  <c r="N127" i="6" s="1"/>
  <c r="O127" i="6" s="1"/>
  <c r="J157" i="6"/>
  <c r="K157" i="6" s="1"/>
  <c r="G47" i="6"/>
  <c r="H47" i="6" s="1"/>
  <c r="M47" i="6" s="1"/>
  <c r="N47" i="6" s="1"/>
  <c r="O47" i="6" s="1"/>
  <c r="G157" i="6"/>
  <c r="H157" i="6" s="1"/>
  <c r="M157" i="6" s="1"/>
  <c r="N157" i="6" s="1"/>
  <c r="O157" i="6" s="1"/>
  <c r="J107" i="6"/>
  <c r="K107" i="6" s="1"/>
  <c r="J87" i="6"/>
  <c r="K87" i="6" s="1"/>
  <c r="J167" i="6"/>
  <c r="K167" i="6" s="1"/>
  <c r="G97" i="6"/>
  <c r="H97" i="6" s="1"/>
  <c r="M97" i="6" s="1"/>
  <c r="N97" i="6" s="1"/>
  <c r="O97" i="6" s="1"/>
  <c r="J147" i="6"/>
  <c r="K147" i="6" s="1"/>
  <c r="G7" i="6"/>
  <c r="H7" i="6" s="1"/>
  <c r="M7" i="6" s="1"/>
  <c r="N7" i="6" s="1"/>
  <c r="O7" i="6" s="1"/>
  <c r="G57" i="6"/>
  <c r="H57" i="6" s="1"/>
  <c r="M57" i="6" s="1"/>
  <c r="N57" i="6" s="1"/>
  <c r="O57" i="6" s="1"/>
  <c r="G167" i="6"/>
  <c r="H167" i="6" s="1"/>
  <c r="M167" i="6" s="1"/>
  <c r="N167" i="6" s="1"/>
  <c r="O167" i="6" s="1"/>
  <c r="J97" i="6"/>
  <c r="K97" i="6" s="1"/>
  <c r="G147" i="6"/>
  <c r="H147" i="6" s="1"/>
  <c r="M147" i="6" s="1"/>
  <c r="N147" i="6" s="1"/>
  <c r="O147" i="6" s="1"/>
  <c r="J7" i="6"/>
  <c r="K7" i="6" s="1"/>
  <c r="J57" i="6"/>
  <c r="K57" i="6" s="1"/>
  <c r="J47" i="6"/>
  <c r="K47" i="6" s="1"/>
  <c r="G107" i="6"/>
  <c r="H107" i="6" s="1"/>
  <c r="M107" i="6" s="1"/>
  <c r="N107" i="6" s="1"/>
  <c r="O107" i="6" s="1"/>
  <c r="G27" i="6"/>
  <c r="H27" i="6" s="1"/>
  <c r="M27" i="6" s="1"/>
  <c r="N27" i="6" s="1"/>
  <c r="O27" i="6" s="1"/>
  <c r="J37" i="6"/>
  <c r="K37" i="6" s="1"/>
  <c r="G117" i="6"/>
  <c r="H117" i="6" s="1"/>
  <c r="M117" i="6" s="1"/>
  <c r="N117" i="6" s="1"/>
  <c r="O117" i="6" s="1"/>
  <c r="J137" i="6"/>
  <c r="K137" i="6" s="1"/>
  <c r="G17" i="6"/>
  <c r="H17" i="6" s="1"/>
  <c r="M17" i="6" s="1"/>
  <c r="N17" i="6" s="1"/>
  <c r="O17" i="6" s="1"/>
  <c r="J77" i="6"/>
  <c r="K77" i="6" s="1"/>
  <c r="J27" i="6"/>
  <c r="K27" i="6" s="1"/>
  <c r="G37" i="6"/>
  <c r="H37" i="6" s="1"/>
  <c r="M37" i="6" s="1"/>
  <c r="N37" i="6" s="1"/>
  <c r="O37" i="6" s="1"/>
  <c r="J117" i="6"/>
  <c r="K117" i="6" s="1"/>
  <c r="G137" i="6"/>
  <c r="H137" i="6" s="1"/>
  <c r="M137" i="6" s="1"/>
  <c r="N137" i="6" s="1"/>
  <c r="O137" i="6" s="1"/>
  <c r="J17" i="6"/>
  <c r="K17" i="6" s="1"/>
  <c r="J148" i="6" l="1"/>
  <c r="K148" i="6" s="1"/>
  <c r="J108" i="6"/>
  <c r="K108" i="6" s="1"/>
  <c r="J48" i="6"/>
  <c r="J118" i="6"/>
  <c r="G18" i="6"/>
  <c r="G28" i="6"/>
  <c r="J8" i="6"/>
  <c r="G148" i="6"/>
  <c r="G58" i="6"/>
  <c r="J168" i="6"/>
  <c r="G48" i="6"/>
  <c r="G138" i="6"/>
  <c r="J138" i="6"/>
  <c r="G108" i="6"/>
  <c r="G8" i="6"/>
  <c r="G78" i="6"/>
  <c r="J68" i="6"/>
  <c r="J18" i="6"/>
  <c r="J28" i="6"/>
  <c r="G118" i="6"/>
  <c r="J98" i="6"/>
  <c r="J158" i="6"/>
  <c r="G128" i="6"/>
  <c r="J128" i="6"/>
  <c r="G38" i="6"/>
  <c r="J78" i="6"/>
  <c r="J38" i="6"/>
  <c r="J58" i="6"/>
  <c r="G168" i="6"/>
  <c r="G98" i="6"/>
  <c r="J88" i="6"/>
  <c r="G158" i="6"/>
  <c r="G88" i="6"/>
  <c r="G68" i="6"/>
  <c r="J109" i="6" l="1"/>
  <c r="J110" i="6" s="1"/>
  <c r="J149" i="6"/>
  <c r="J150" i="6" s="1"/>
  <c r="K48" i="6"/>
  <c r="J49" i="6"/>
  <c r="H158" i="6"/>
  <c r="M158" i="6" s="1"/>
  <c r="N158" i="6" s="1"/>
  <c r="O158" i="6" s="1"/>
  <c r="G159" i="6"/>
  <c r="K78" i="6"/>
  <c r="J79" i="6"/>
  <c r="K109" i="6"/>
  <c r="K88" i="6"/>
  <c r="J89" i="6"/>
  <c r="H128" i="6"/>
  <c r="M128" i="6" s="1"/>
  <c r="N128" i="6" s="1"/>
  <c r="O128" i="6" s="1"/>
  <c r="G129" i="6"/>
  <c r="H8" i="6"/>
  <c r="M8" i="6" s="1"/>
  <c r="N8" i="6" s="1"/>
  <c r="O8" i="6" s="1"/>
  <c r="G9" i="6"/>
  <c r="K8" i="6"/>
  <c r="J9" i="6"/>
  <c r="K18" i="6"/>
  <c r="J19" i="6"/>
  <c r="K128" i="6"/>
  <c r="J129" i="6"/>
  <c r="H98" i="6"/>
  <c r="M98" i="6" s="1"/>
  <c r="N98" i="6" s="1"/>
  <c r="O98" i="6" s="1"/>
  <c r="G99" i="6"/>
  <c r="H168" i="6"/>
  <c r="M168" i="6" s="1"/>
  <c r="N168" i="6" s="1"/>
  <c r="O168" i="6" s="1"/>
  <c r="G169" i="6"/>
  <c r="H28" i="6"/>
  <c r="M28" i="6" s="1"/>
  <c r="N28" i="6" s="1"/>
  <c r="O28" i="6" s="1"/>
  <c r="G29" i="6"/>
  <c r="H48" i="6"/>
  <c r="M48" i="6" s="1"/>
  <c r="N48" i="6" s="1"/>
  <c r="O48" i="6" s="1"/>
  <c r="G49" i="6"/>
  <c r="H38" i="6"/>
  <c r="M38" i="6" s="1"/>
  <c r="N38" i="6" s="1"/>
  <c r="O38" i="6" s="1"/>
  <c r="G39" i="6"/>
  <c r="H58" i="6"/>
  <c r="M58" i="6" s="1"/>
  <c r="N58" i="6" s="1"/>
  <c r="O58" i="6" s="1"/>
  <c r="G59" i="6"/>
  <c r="H78" i="6"/>
  <c r="M78" i="6" s="1"/>
  <c r="N78" i="6" s="1"/>
  <c r="O78" i="6" s="1"/>
  <c r="G79" i="6"/>
  <c r="H68" i="6"/>
  <c r="M68" i="6" s="1"/>
  <c r="N68" i="6" s="1"/>
  <c r="O68" i="6" s="1"/>
  <c r="G69" i="6"/>
  <c r="H18" i="6"/>
  <c r="M18" i="6" s="1"/>
  <c r="N18" i="6" s="1"/>
  <c r="O18" i="6" s="1"/>
  <c r="G19" i="6"/>
  <c r="K28" i="6"/>
  <c r="J29" i="6"/>
  <c r="K168" i="6"/>
  <c r="J169" i="6"/>
  <c r="K68" i="6"/>
  <c r="J69" i="6"/>
  <c r="H148" i="6"/>
  <c r="M148" i="6" s="1"/>
  <c r="N148" i="6" s="1"/>
  <c r="O148" i="6" s="1"/>
  <c r="G149" i="6"/>
  <c r="K158" i="6"/>
  <c r="J159" i="6"/>
  <c r="K98" i="6"/>
  <c r="J99" i="6"/>
  <c r="H108" i="6"/>
  <c r="M108" i="6" s="1"/>
  <c r="N108" i="6" s="1"/>
  <c r="O108" i="6" s="1"/>
  <c r="G109" i="6"/>
  <c r="K58" i="6"/>
  <c r="J59" i="6"/>
  <c r="K138" i="6"/>
  <c r="J139" i="6"/>
  <c r="H88" i="6"/>
  <c r="M88" i="6" s="1"/>
  <c r="N88" i="6" s="1"/>
  <c r="O88" i="6" s="1"/>
  <c r="G89" i="6"/>
  <c r="K38" i="6"/>
  <c r="J39" i="6"/>
  <c r="H118" i="6"/>
  <c r="M118" i="6" s="1"/>
  <c r="N118" i="6" s="1"/>
  <c r="O118" i="6" s="1"/>
  <c r="G119" i="6"/>
  <c r="H138" i="6"/>
  <c r="M138" i="6" s="1"/>
  <c r="N138" i="6" s="1"/>
  <c r="O138" i="6" s="1"/>
  <c r="G139" i="6"/>
  <c r="K118" i="6"/>
  <c r="J119" i="6"/>
  <c r="K149" i="6" l="1"/>
  <c r="K49" i="6"/>
  <c r="J50" i="6"/>
  <c r="K159" i="6"/>
  <c r="J160" i="6"/>
  <c r="H79" i="6"/>
  <c r="M79" i="6" s="1"/>
  <c r="N79" i="6" s="1"/>
  <c r="O79" i="6" s="1"/>
  <c r="G80" i="6"/>
  <c r="H29" i="6"/>
  <c r="M29" i="6" s="1"/>
  <c r="N29" i="6" s="1"/>
  <c r="O29" i="6" s="1"/>
  <c r="G30" i="6"/>
  <c r="K19" i="6"/>
  <c r="J20" i="6"/>
  <c r="K89" i="6"/>
  <c r="J90" i="6"/>
  <c r="H119" i="6"/>
  <c r="M119" i="6" s="1"/>
  <c r="N119" i="6" s="1"/>
  <c r="O119" i="6" s="1"/>
  <c r="G120" i="6"/>
  <c r="K39" i="6"/>
  <c r="J40" i="6"/>
  <c r="H149" i="6"/>
  <c r="M149" i="6" s="1"/>
  <c r="N149" i="6" s="1"/>
  <c r="O149" i="6" s="1"/>
  <c r="G150" i="6"/>
  <c r="H59" i="6"/>
  <c r="M59" i="6" s="1"/>
  <c r="N59" i="6" s="1"/>
  <c r="O59" i="6" s="1"/>
  <c r="G60" i="6"/>
  <c r="K110" i="6"/>
  <c r="J111" i="6"/>
  <c r="K69" i="6"/>
  <c r="J70" i="6"/>
  <c r="K29" i="6"/>
  <c r="J30" i="6"/>
  <c r="K59" i="6"/>
  <c r="J60" i="6"/>
  <c r="H19" i="6"/>
  <c r="M19" i="6" s="1"/>
  <c r="N19" i="6" s="1"/>
  <c r="O19" i="6" s="1"/>
  <c r="G20" i="6"/>
  <c r="H169" i="6"/>
  <c r="M169" i="6" s="1"/>
  <c r="N169" i="6" s="1"/>
  <c r="O169" i="6" s="1"/>
  <c r="G170" i="6"/>
  <c r="K9" i="6"/>
  <c r="J10" i="6"/>
  <c r="K119" i="6"/>
  <c r="J120" i="6"/>
  <c r="H89" i="6"/>
  <c r="M89" i="6" s="1"/>
  <c r="N89" i="6" s="1"/>
  <c r="O89" i="6" s="1"/>
  <c r="G90" i="6"/>
  <c r="H109" i="6"/>
  <c r="M109" i="6" s="1"/>
  <c r="N109" i="6" s="1"/>
  <c r="O109" i="6" s="1"/>
  <c r="G110" i="6"/>
  <c r="H69" i="6"/>
  <c r="M69" i="6" s="1"/>
  <c r="N69" i="6" s="1"/>
  <c r="O69" i="6" s="1"/>
  <c r="G70" i="6"/>
  <c r="H39" i="6"/>
  <c r="M39" i="6" s="1"/>
  <c r="N39" i="6" s="1"/>
  <c r="O39" i="6" s="1"/>
  <c r="G40" i="6"/>
  <c r="H99" i="6"/>
  <c r="M99" i="6" s="1"/>
  <c r="N99" i="6" s="1"/>
  <c r="O99" i="6" s="1"/>
  <c r="G100" i="6"/>
  <c r="H9" i="6"/>
  <c r="M9" i="6" s="1"/>
  <c r="N9" i="6" s="1"/>
  <c r="O9" i="6" s="1"/>
  <c r="G10" i="6"/>
  <c r="K79" i="6"/>
  <c r="J80" i="6"/>
  <c r="H139" i="6"/>
  <c r="M139" i="6" s="1"/>
  <c r="N139" i="6" s="1"/>
  <c r="O139" i="6" s="1"/>
  <c r="G140" i="6"/>
  <c r="K139" i="6"/>
  <c r="J140" i="6"/>
  <c r="K99" i="6"/>
  <c r="J100" i="6"/>
  <c r="K169" i="6"/>
  <c r="J170" i="6"/>
  <c r="K150" i="6"/>
  <c r="J151" i="6"/>
  <c r="H49" i="6"/>
  <c r="M49" i="6" s="1"/>
  <c r="N49" i="6" s="1"/>
  <c r="O49" i="6" s="1"/>
  <c r="G50" i="6"/>
  <c r="K129" i="6"/>
  <c r="J130" i="6"/>
  <c r="H129" i="6"/>
  <c r="M129" i="6" s="1"/>
  <c r="N129" i="6" s="1"/>
  <c r="O129" i="6" s="1"/>
  <c r="G130" i="6"/>
  <c r="H159" i="6"/>
  <c r="M159" i="6" s="1"/>
  <c r="N159" i="6" s="1"/>
  <c r="O159" i="6" s="1"/>
  <c r="G160" i="6"/>
  <c r="K50" i="6" l="1"/>
  <c r="J51" i="6"/>
  <c r="H10" i="6"/>
  <c r="M10" i="6" s="1"/>
  <c r="N10" i="6" s="1"/>
  <c r="O10" i="6" s="1"/>
  <c r="G11" i="6"/>
  <c r="K20" i="6"/>
  <c r="J21" i="6"/>
  <c r="K140" i="6"/>
  <c r="J141" i="6"/>
  <c r="H160" i="6"/>
  <c r="M160" i="6" s="1"/>
  <c r="N160" i="6" s="1"/>
  <c r="O160" i="6" s="1"/>
  <c r="G161" i="6"/>
  <c r="K151" i="6"/>
  <c r="J152" i="6"/>
  <c r="H140" i="6"/>
  <c r="M140" i="6" s="1"/>
  <c r="N140" i="6" s="1"/>
  <c r="O140" i="6" s="1"/>
  <c r="G141" i="6"/>
  <c r="H40" i="6"/>
  <c r="M40" i="6" s="1"/>
  <c r="N40" i="6" s="1"/>
  <c r="O40" i="6" s="1"/>
  <c r="G41" i="6"/>
  <c r="K120" i="6"/>
  <c r="J121" i="6"/>
  <c r="K60" i="6"/>
  <c r="J61" i="6"/>
  <c r="K111" i="6"/>
  <c r="J112" i="6"/>
  <c r="H120" i="6"/>
  <c r="M120" i="6" s="1"/>
  <c r="N120" i="6" s="1"/>
  <c r="O120" i="6" s="1"/>
  <c r="G121" i="6"/>
  <c r="H80" i="6"/>
  <c r="M80" i="6" s="1"/>
  <c r="N80" i="6" s="1"/>
  <c r="O80" i="6" s="1"/>
  <c r="G81" i="6"/>
  <c r="K100" i="6"/>
  <c r="J101" i="6"/>
  <c r="H170" i="6"/>
  <c r="M170" i="6" s="1"/>
  <c r="N170" i="6" s="1"/>
  <c r="O170" i="6" s="1"/>
  <c r="G171" i="6"/>
  <c r="H150" i="6"/>
  <c r="M150" i="6" s="1"/>
  <c r="N150" i="6" s="1"/>
  <c r="O150" i="6" s="1"/>
  <c r="G151" i="6"/>
  <c r="H100" i="6"/>
  <c r="M100" i="6" s="1"/>
  <c r="N100" i="6" s="1"/>
  <c r="O100" i="6" s="1"/>
  <c r="G101" i="6"/>
  <c r="H20" i="6"/>
  <c r="M20" i="6" s="1"/>
  <c r="N20" i="6" s="1"/>
  <c r="O20" i="6" s="1"/>
  <c r="G21" i="6"/>
  <c r="K70" i="6"/>
  <c r="J71" i="6"/>
  <c r="H30" i="6"/>
  <c r="M30" i="6" s="1"/>
  <c r="N30" i="6" s="1"/>
  <c r="O30" i="6" s="1"/>
  <c r="G31" i="6"/>
  <c r="H130" i="6"/>
  <c r="M130" i="6" s="1"/>
  <c r="N130" i="6" s="1"/>
  <c r="O130" i="6" s="1"/>
  <c r="G131" i="6"/>
  <c r="K170" i="6"/>
  <c r="J171" i="6"/>
  <c r="K80" i="6"/>
  <c r="J81" i="6"/>
  <c r="H70" i="6"/>
  <c r="M70" i="6" s="1"/>
  <c r="N70" i="6" s="1"/>
  <c r="O70" i="6" s="1"/>
  <c r="G71" i="6"/>
  <c r="K10" i="6"/>
  <c r="J11" i="6"/>
  <c r="K30" i="6"/>
  <c r="J31" i="6"/>
  <c r="H60" i="6"/>
  <c r="M60" i="6" s="1"/>
  <c r="N60" i="6" s="1"/>
  <c r="O60" i="6" s="1"/>
  <c r="G61" i="6"/>
  <c r="K90" i="6"/>
  <c r="J91" i="6"/>
  <c r="K160" i="6"/>
  <c r="J161" i="6"/>
  <c r="K130" i="6"/>
  <c r="J131" i="6"/>
  <c r="H110" i="6"/>
  <c r="M110" i="6" s="1"/>
  <c r="N110" i="6" s="1"/>
  <c r="O110" i="6" s="1"/>
  <c r="G111" i="6"/>
  <c r="H50" i="6"/>
  <c r="M50" i="6" s="1"/>
  <c r="N50" i="6" s="1"/>
  <c r="O50" i="6" s="1"/>
  <c r="G51" i="6"/>
  <c r="H90" i="6"/>
  <c r="M90" i="6" s="1"/>
  <c r="N90" i="6" s="1"/>
  <c r="O90" i="6" s="1"/>
  <c r="G91" i="6"/>
  <c r="K40" i="6"/>
  <c r="J41" i="6"/>
  <c r="K51" i="6" l="1"/>
  <c r="J52" i="6"/>
  <c r="H71" i="6"/>
  <c r="M71" i="6" s="1"/>
  <c r="N71" i="6" s="1"/>
  <c r="O71" i="6" s="1"/>
  <c r="G72" i="6"/>
  <c r="K41" i="6"/>
  <c r="J42" i="6"/>
  <c r="K131" i="6"/>
  <c r="J132" i="6"/>
  <c r="K31" i="6"/>
  <c r="J32" i="6"/>
  <c r="K171" i="6"/>
  <c r="J172" i="6"/>
  <c r="H21" i="6"/>
  <c r="M21" i="6" s="1"/>
  <c r="N21" i="6" s="1"/>
  <c r="O21" i="6" s="1"/>
  <c r="G22" i="6"/>
  <c r="K101" i="6"/>
  <c r="J102" i="6"/>
  <c r="K61" i="6"/>
  <c r="J62" i="6"/>
  <c r="K152" i="6"/>
  <c r="J153" i="6"/>
  <c r="H51" i="6"/>
  <c r="M51" i="6" s="1"/>
  <c r="N51" i="6" s="1"/>
  <c r="O51" i="6" s="1"/>
  <c r="G52" i="6"/>
  <c r="K91" i="6"/>
  <c r="J92" i="6"/>
  <c r="H31" i="6"/>
  <c r="M31" i="6" s="1"/>
  <c r="N31" i="6" s="1"/>
  <c r="O31" i="6" s="1"/>
  <c r="G32" i="6"/>
  <c r="H151" i="6"/>
  <c r="M151" i="6" s="1"/>
  <c r="N151" i="6" s="1"/>
  <c r="O151" i="6" s="1"/>
  <c r="G152" i="6"/>
  <c r="H121" i="6"/>
  <c r="M121" i="6" s="1"/>
  <c r="N121" i="6" s="1"/>
  <c r="O121" i="6" s="1"/>
  <c r="G122" i="6"/>
  <c r="H41" i="6"/>
  <c r="M41" i="6" s="1"/>
  <c r="N41" i="6" s="1"/>
  <c r="O41" i="6" s="1"/>
  <c r="G42" i="6"/>
  <c r="K141" i="6"/>
  <c r="J142" i="6"/>
  <c r="H111" i="6"/>
  <c r="M111" i="6" s="1"/>
  <c r="N111" i="6" s="1"/>
  <c r="O111" i="6" s="1"/>
  <c r="G112" i="6"/>
  <c r="H61" i="6"/>
  <c r="M61" i="6" s="1"/>
  <c r="N61" i="6" s="1"/>
  <c r="O61" i="6" s="1"/>
  <c r="G62" i="6"/>
  <c r="K81" i="6"/>
  <c r="J82" i="6"/>
  <c r="K71" i="6"/>
  <c r="J72" i="6"/>
  <c r="H171" i="6"/>
  <c r="M171" i="6" s="1"/>
  <c r="N171" i="6" s="1"/>
  <c r="O171" i="6" s="1"/>
  <c r="G172" i="6"/>
  <c r="K112" i="6"/>
  <c r="J113" i="6"/>
  <c r="H141" i="6"/>
  <c r="M141" i="6" s="1"/>
  <c r="N141" i="6" s="1"/>
  <c r="O141" i="6" s="1"/>
  <c r="G142" i="6"/>
  <c r="K21" i="6"/>
  <c r="J22" i="6"/>
  <c r="H91" i="6"/>
  <c r="M91" i="6" s="1"/>
  <c r="N91" i="6" s="1"/>
  <c r="O91" i="6" s="1"/>
  <c r="G92" i="6"/>
  <c r="K161" i="6"/>
  <c r="J162" i="6"/>
  <c r="K11" i="6"/>
  <c r="J12" i="6"/>
  <c r="H131" i="6"/>
  <c r="M131" i="6" s="1"/>
  <c r="N131" i="6" s="1"/>
  <c r="O131" i="6" s="1"/>
  <c r="G132" i="6"/>
  <c r="H101" i="6"/>
  <c r="M101" i="6" s="1"/>
  <c r="N101" i="6" s="1"/>
  <c r="O101" i="6" s="1"/>
  <c r="G102" i="6"/>
  <c r="H81" i="6"/>
  <c r="M81" i="6" s="1"/>
  <c r="N81" i="6" s="1"/>
  <c r="O81" i="6" s="1"/>
  <c r="G82" i="6"/>
  <c r="K121" i="6"/>
  <c r="J122" i="6"/>
  <c r="H161" i="6"/>
  <c r="M161" i="6" s="1"/>
  <c r="N161" i="6" s="1"/>
  <c r="O161" i="6" s="1"/>
  <c r="G162" i="6"/>
  <c r="H11" i="6"/>
  <c r="M11" i="6" s="1"/>
  <c r="N11" i="6" s="1"/>
  <c r="O11" i="6" s="1"/>
  <c r="G12" i="6"/>
  <c r="J53" i="6" l="1"/>
  <c r="K52" i="6"/>
  <c r="K162" i="6"/>
  <c r="J163" i="6"/>
  <c r="K113" i="6"/>
  <c r="J114" i="6"/>
  <c r="H122" i="6"/>
  <c r="M122" i="6" s="1"/>
  <c r="N122" i="6" s="1"/>
  <c r="O122" i="6" s="1"/>
  <c r="G123" i="6"/>
  <c r="H52" i="6"/>
  <c r="M52" i="6" s="1"/>
  <c r="N52" i="6" s="1"/>
  <c r="O52" i="6" s="1"/>
  <c r="G53" i="6"/>
  <c r="K102" i="6"/>
  <c r="J103" i="6"/>
  <c r="K132" i="6"/>
  <c r="J133" i="6"/>
  <c r="H12" i="6"/>
  <c r="M12" i="6" s="1"/>
  <c r="N12" i="6" s="1"/>
  <c r="O12" i="6" s="1"/>
  <c r="G13" i="6"/>
  <c r="H102" i="6"/>
  <c r="M102" i="6" s="1"/>
  <c r="N102" i="6" s="1"/>
  <c r="O102" i="6" s="1"/>
  <c r="G103" i="6"/>
  <c r="H92" i="6"/>
  <c r="M92" i="6" s="1"/>
  <c r="N92" i="6" s="1"/>
  <c r="O92" i="6" s="1"/>
  <c r="G93" i="6"/>
  <c r="H172" i="6"/>
  <c r="M172" i="6" s="1"/>
  <c r="N172" i="6" s="1"/>
  <c r="O172" i="6" s="1"/>
  <c r="G173" i="6"/>
  <c r="H112" i="6"/>
  <c r="M112" i="6" s="1"/>
  <c r="N112" i="6" s="1"/>
  <c r="O112" i="6" s="1"/>
  <c r="G113" i="6"/>
  <c r="H152" i="6"/>
  <c r="M152" i="6" s="1"/>
  <c r="N152" i="6" s="1"/>
  <c r="O152" i="6" s="1"/>
  <c r="G153" i="6"/>
  <c r="H22" i="6"/>
  <c r="M22" i="6" s="1"/>
  <c r="N22" i="6" s="1"/>
  <c r="O22" i="6" s="1"/>
  <c r="G23" i="6"/>
  <c r="K42" i="6"/>
  <c r="J43" i="6"/>
  <c r="H82" i="6"/>
  <c r="M82" i="6" s="1"/>
  <c r="N82" i="6" s="1"/>
  <c r="O82" i="6" s="1"/>
  <c r="G83" i="6"/>
  <c r="H162" i="6"/>
  <c r="M162" i="6" s="1"/>
  <c r="N162" i="6" s="1"/>
  <c r="O162" i="6" s="1"/>
  <c r="G163" i="6"/>
  <c r="H132" i="6"/>
  <c r="M132" i="6" s="1"/>
  <c r="N132" i="6" s="1"/>
  <c r="O132" i="6" s="1"/>
  <c r="G133" i="6"/>
  <c r="K22" i="6"/>
  <c r="J23" i="6"/>
  <c r="K72" i="6"/>
  <c r="J73" i="6"/>
  <c r="K142" i="6"/>
  <c r="J143" i="6"/>
  <c r="H32" i="6"/>
  <c r="M32" i="6" s="1"/>
  <c r="N32" i="6" s="1"/>
  <c r="O32" i="6" s="1"/>
  <c r="G33" i="6"/>
  <c r="K153" i="6"/>
  <c r="J154" i="6"/>
  <c r="K172" i="6"/>
  <c r="J173" i="6"/>
  <c r="H72" i="6"/>
  <c r="M72" i="6" s="1"/>
  <c r="N72" i="6" s="1"/>
  <c r="O72" i="6" s="1"/>
  <c r="G73" i="6"/>
  <c r="K122" i="6"/>
  <c r="J123" i="6"/>
  <c r="K12" i="6"/>
  <c r="J13" i="6"/>
  <c r="H142" i="6"/>
  <c r="M142" i="6" s="1"/>
  <c r="N142" i="6" s="1"/>
  <c r="O142" i="6" s="1"/>
  <c r="G143" i="6"/>
  <c r="K82" i="6"/>
  <c r="J83" i="6"/>
  <c r="H42" i="6"/>
  <c r="M42" i="6" s="1"/>
  <c r="N42" i="6" s="1"/>
  <c r="O42" i="6" s="1"/>
  <c r="G43" i="6"/>
  <c r="K92" i="6"/>
  <c r="J93" i="6"/>
  <c r="K62" i="6"/>
  <c r="J63" i="6"/>
  <c r="K32" i="6"/>
  <c r="J33" i="6"/>
  <c r="H62" i="6"/>
  <c r="M62" i="6" s="1"/>
  <c r="N62" i="6" s="1"/>
  <c r="O62" i="6" s="1"/>
  <c r="G63" i="6"/>
  <c r="K53" i="6" l="1"/>
  <c r="J54" i="6"/>
  <c r="H143" i="6"/>
  <c r="M143" i="6" s="1"/>
  <c r="N143" i="6" s="1"/>
  <c r="O143" i="6" s="1"/>
  <c r="G144" i="6"/>
  <c r="K73" i="6"/>
  <c r="J74" i="6"/>
  <c r="H153" i="6"/>
  <c r="M153" i="6" s="1"/>
  <c r="N153" i="6" s="1"/>
  <c r="O153" i="6" s="1"/>
  <c r="G154" i="6"/>
  <c r="H103" i="6"/>
  <c r="M103" i="6" s="1"/>
  <c r="N103" i="6" s="1"/>
  <c r="O103" i="6" s="1"/>
  <c r="G104" i="6"/>
  <c r="K154" i="6"/>
  <c r="J155" i="6"/>
  <c r="H13" i="6"/>
  <c r="M13" i="6" s="1"/>
  <c r="N13" i="6" s="1"/>
  <c r="O13" i="6" s="1"/>
  <c r="G14" i="6"/>
  <c r="K13" i="6"/>
  <c r="J14" i="6"/>
  <c r="H113" i="6"/>
  <c r="M113" i="6" s="1"/>
  <c r="N113" i="6" s="1"/>
  <c r="O113" i="6" s="1"/>
  <c r="G114" i="6"/>
  <c r="K33" i="6"/>
  <c r="J34" i="6"/>
  <c r="K83" i="6"/>
  <c r="J84" i="6"/>
  <c r="H73" i="6"/>
  <c r="M73" i="6" s="1"/>
  <c r="N73" i="6" s="1"/>
  <c r="O73" i="6" s="1"/>
  <c r="G74" i="6"/>
  <c r="K143" i="6"/>
  <c r="J144" i="6"/>
  <c r="H163" i="6"/>
  <c r="M163" i="6" s="1"/>
  <c r="N163" i="6" s="1"/>
  <c r="O163" i="6" s="1"/>
  <c r="G164" i="6"/>
  <c r="H93" i="6"/>
  <c r="M93" i="6" s="1"/>
  <c r="N93" i="6" s="1"/>
  <c r="O93" i="6" s="1"/>
  <c r="G94" i="6"/>
  <c r="K103" i="6"/>
  <c r="J104" i="6"/>
  <c r="K163" i="6"/>
  <c r="J164" i="6"/>
  <c r="K63" i="6"/>
  <c r="J64" i="6"/>
  <c r="K173" i="6"/>
  <c r="J174" i="6"/>
  <c r="H83" i="6"/>
  <c r="M83" i="6" s="1"/>
  <c r="N83" i="6" s="1"/>
  <c r="O83" i="6" s="1"/>
  <c r="G84" i="6"/>
  <c r="H53" i="6"/>
  <c r="M53" i="6" s="1"/>
  <c r="N53" i="6" s="1"/>
  <c r="O53" i="6" s="1"/>
  <c r="G54" i="6"/>
  <c r="K93" i="6"/>
  <c r="J94" i="6"/>
  <c r="K23" i="6"/>
  <c r="J24" i="6"/>
  <c r="K43" i="6"/>
  <c r="J44" i="6"/>
  <c r="H123" i="6"/>
  <c r="M123" i="6" s="1"/>
  <c r="N123" i="6" s="1"/>
  <c r="O123" i="6" s="1"/>
  <c r="G124" i="6"/>
  <c r="H63" i="6"/>
  <c r="M63" i="6" s="1"/>
  <c r="N63" i="6" s="1"/>
  <c r="O63" i="6" s="1"/>
  <c r="G64" i="6"/>
  <c r="H43" i="6"/>
  <c r="M43" i="6" s="1"/>
  <c r="N43" i="6" s="1"/>
  <c r="O43" i="6" s="1"/>
  <c r="G44" i="6"/>
  <c r="K123" i="6"/>
  <c r="J124" i="6"/>
  <c r="H33" i="6"/>
  <c r="M33" i="6" s="1"/>
  <c r="N33" i="6" s="1"/>
  <c r="O33" i="6" s="1"/>
  <c r="G34" i="6"/>
  <c r="H133" i="6"/>
  <c r="M133" i="6" s="1"/>
  <c r="N133" i="6" s="1"/>
  <c r="O133" i="6" s="1"/>
  <c r="G134" i="6"/>
  <c r="H23" i="6"/>
  <c r="M23" i="6" s="1"/>
  <c r="N23" i="6" s="1"/>
  <c r="O23" i="6" s="1"/>
  <c r="G24" i="6"/>
  <c r="H173" i="6"/>
  <c r="M173" i="6" s="1"/>
  <c r="N173" i="6" s="1"/>
  <c r="O173" i="6" s="1"/>
  <c r="G174" i="6"/>
  <c r="K133" i="6"/>
  <c r="J134" i="6"/>
  <c r="K114" i="6"/>
  <c r="J115" i="6"/>
  <c r="K54" i="6" l="1"/>
  <c r="J55" i="6"/>
  <c r="H174" i="6"/>
  <c r="M174" i="6" s="1"/>
  <c r="N174" i="6" s="1"/>
  <c r="O174" i="6" s="1"/>
  <c r="G175" i="6"/>
  <c r="H84" i="6"/>
  <c r="M84" i="6" s="1"/>
  <c r="N84" i="6" s="1"/>
  <c r="O84" i="6" s="1"/>
  <c r="G85" i="6"/>
  <c r="K104" i="6"/>
  <c r="J105" i="6"/>
  <c r="K144" i="6"/>
  <c r="J145" i="6"/>
  <c r="H114" i="6"/>
  <c r="M114" i="6" s="1"/>
  <c r="N114" i="6" s="1"/>
  <c r="O114" i="6" s="1"/>
  <c r="G115" i="6"/>
  <c r="H104" i="6"/>
  <c r="M104" i="6" s="1"/>
  <c r="N104" i="6" s="1"/>
  <c r="O104" i="6" s="1"/>
  <c r="G105" i="6"/>
  <c r="H24" i="6"/>
  <c r="M24" i="6" s="1"/>
  <c r="N24" i="6" s="1"/>
  <c r="O24" i="6" s="1"/>
  <c r="G25" i="6"/>
  <c r="K24" i="6"/>
  <c r="J25" i="6"/>
  <c r="K174" i="6"/>
  <c r="J175" i="6"/>
  <c r="H94" i="6"/>
  <c r="M94" i="6" s="1"/>
  <c r="N94" i="6" s="1"/>
  <c r="O94" i="6" s="1"/>
  <c r="G95" i="6"/>
  <c r="H74" i="6"/>
  <c r="M74" i="6" s="1"/>
  <c r="N74" i="6" s="1"/>
  <c r="O74" i="6" s="1"/>
  <c r="G75" i="6"/>
  <c r="K14" i="6"/>
  <c r="J15" i="6"/>
  <c r="H154" i="6"/>
  <c r="M154" i="6" s="1"/>
  <c r="N154" i="6" s="1"/>
  <c r="O154" i="6" s="1"/>
  <c r="G155" i="6"/>
  <c r="K124" i="6"/>
  <c r="J125" i="6"/>
  <c r="H44" i="6"/>
  <c r="M44" i="6" s="1"/>
  <c r="N44" i="6" s="1"/>
  <c r="O44" i="6" s="1"/>
  <c r="G45" i="6"/>
  <c r="H64" i="6"/>
  <c r="M64" i="6" s="1"/>
  <c r="N64" i="6" s="1"/>
  <c r="O64" i="6" s="1"/>
  <c r="G65" i="6"/>
  <c r="H14" i="6"/>
  <c r="M14" i="6" s="1"/>
  <c r="N14" i="6" s="1"/>
  <c r="O14" i="6" s="1"/>
  <c r="G15" i="6"/>
  <c r="K44" i="6"/>
  <c r="J45" i="6"/>
  <c r="K115" i="6"/>
  <c r="J116" i="6"/>
  <c r="K116" i="6" s="1"/>
  <c r="H134" i="6"/>
  <c r="M134" i="6" s="1"/>
  <c r="N134" i="6" s="1"/>
  <c r="O134" i="6" s="1"/>
  <c r="G135" i="6"/>
  <c r="K94" i="6"/>
  <c r="J95" i="6"/>
  <c r="K64" i="6"/>
  <c r="J65" i="6"/>
  <c r="K84" i="6"/>
  <c r="J85" i="6"/>
  <c r="K74" i="6"/>
  <c r="J75" i="6"/>
  <c r="K134" i="6"/>
  <c r="J135" i="6"/>
  <c r="H34" i="6"/>
  <c r="M34" i="6" s="1"/>
  <c r="N34" i="6" s="1"/>
  <c r="O34" i="6" s="1"/>
  <c r="G35" i="6"/>
  <c r="H124" i="6"/>
  <c r="M124" i="6" s="1"/>
  <c r="N124" i="6" s="1"/>
  <c r="O124" i="6" s="1"/>
  <c r="G125" i="6"/>
  <c r="H54" i="6"/>
  <c r="M54" i="6" s="1"/>
  <c r="N54" i="6" s="1"/>
  <c r="O54" i="6" s="1"/>
  <c r="G55" i="6"/>
  <c r="K164" i="6"/>
  <c r="J165" i="6"/>
  <c r="H164" i="6"/>
  <c r="M164" i="6" s="1"/>
  <c r="N164" i="6" s="1"/>
  <c r="O164" i="6" s="1"/>
  <c r="G165" i="6"/>
  <c r="K34" i="6"/>
  <c r="J35" i="6"/>
  <c r="K155" i="6"/>
  <c r="J156" i="6"/>
  <c r="K156" i="6" s="1"/>
  <c r="H144" i="6"/>
  <c r="M144" i="6" s="1"/>
  <c r="N144" i="6" s="1"/>
  <c r="O144" i="6" s="1"/>
  <c r="G145" i="6"/>
  <c r="K55" i="6" l="1"/>
  <c r="J56" i="6"/>
  <c r="K56" i="6" s="1"/>
  <c r="K75" i="6"/>
  <c r="J76" i="6"/>
  <c r="K76" i="6" s="1"/>
  <c r="K15" i="6"/>
  <c r="J16" i="6"/>
  <c r="K16" i="6" s="1"/>
  <c r="K35" i="6"/>
  <c r="J36" i="6"/>
  <c r="K36" i="6" s="1"/>
  <c r="H75" i="6"/>
  <c r="M75" i="6" s="1"/>
  <c r="N75" i="6" s="1"/>
  <c r="O75" i="6" s="1"/>
  <c r="G76" i="6"/>
  <c r="H76" i="6" s="1"/>
  <c r="M76" i="6" s="1"/>
  <c r="N76" i="6" s="1"/>
  <c r="O76" i="6" s="1"/>
  <c r="K105" i="6"/>
  <c r="J106" i="6"/>
  <c r="K106" i="6" s="1"/>
  <c r="H165" i="6"/>
  <c r="M165" i="6" s="1"/>
  <c r="N165" i="6" s="1"/>
  <c r="O165" i="6" s="1"/>
  <c r="G166" i="6"/>
  <c r="H166" i="6" s="1"/>
  <c r="M166" i="6" s="1"/>
  <c r="N166" i="6" s="1"/>
  <c r="O166" i="6" s="1"/>
  <c r="H35" i="6"/>
  <c r="M35" i="6" s="1"/>
  <c r="N35" i="6" s="1"/>
  <c r="O35" i="6" s="1"/>
  <c r="G36" i="6"/>
  <c r="H36" i="6" s="1"/>
  <c r="M36" i="6" s="1"/>
  <c r="N36" i="6" s="1"/>
  <c r="O36" i="6" s="1"/>
  <c r="K65" i="6"/>
  <c r="J66" i="6"/>
  <c r="K66" i="6" s="1"/>
  <c r="K45" i="6"/>
  <c r="J46" i="6"/>
  <c r="K46" i="6" s="1"/>
  <c r="K125" i="6"/>
  <c r="J126" i="6"/>
  <c r="K126" i="6" s="1"/>
  <c r="H95" i="6"/>
  <c r="M95" i="6" s="1"/>
  <c r="N95" i="6" s="1"/>
  <c r="O95" i="6" s="1"/>
  <c r="G96" i="6"/>
  <c r="H96" i="6" s="1"/>
  <c r="M96" i="6" s="1"/>
  <c r="N96" i="6" s="1"/>
  <c r="O96" i="6" s="1"/>
  <c r="H105" i="6"/>
  <c r="M105" i="6" s="1"/>
  <c r="N105" i="6" s="1"/>
  <c r="O105" i="6" s="1"/>
  <c r="G106" i="6"/>
  <c r="H106" i="6" s="1"/>
  <c r="M106" i="6" s="1"/>
  <c r="N106" i="6" s="1"/>
  <c r="O106" i="6" s="1"/>
  <c r="H85" i="6"/>
  <c r="M85" i="6" s="1"/>
  <c r="N85" i="6" s="1"/>
  <c r="O85" i="6" s="1"/>
  <c r="G86" i="6"/>
  <c r="H86" i="6" s="1"/>
  <c r="M86" i="6" s="1"/>
  <c r="N86" i="6" s="1"/>
  <c r="O86" i="6" s="1"/>
  <c r="H145" i="6"/>
  <c r="M145" i="6" s="1"/>
  <c r="N145" i="6" s="1"/>
  <c r="O145" i="6" s="1"/>
  <c r="G146" i="6"/>
  <c r="H146" i="6" s="1"/>
  <c r="M146" i="6" s="1"/>
  <c r="N146" i="6" s="1"/>
  <c r="O146" i="6" s="1"/>
  <c r="K165" i="6"/>
  <c r="J166" i="6"/>
  <c r="K166" i="6" s="1"/>
  <c r="K135" i="6"/>
  <c r="J136" i="6"/>
  <c r="K136" i="6" s="1"/>
  <c r="K95" i="6"/>
  <c r="J96" i="6"/>
  <c r="K96" i="6" s="1"/>
  <c r="H15" i="6"/>
  <c r="M15" i="6" s="1"/>
  <c r="N15" i="6" s="1"/>
  <c r="O15" i="6" s="1"/>
  <c r="G16" i="6"/>
  <c r="H16" i="6" s="1"/>
  <c r="M16" i="6" s="1"/>
  <c r="N16" i="6" s="1"/>
  <c r="O16" i="6" s="1"/>
  <c r="H155" i="6"/>
  <c r="M155" i="6" s="1"/>
  <c r="N155" i="6" s="1"/>
  <c r="O155" i="6" s="1"/>
  <c r="G156" i="6"/>
  <c r="H156" i="6" s="1"/>
  <c r="M156" i="6" s="1"/>
  <c r="N156" i="6" s="1"/>
  <c r="O156" i="6" s="1"/>
  <c r="K175" i="6"/>
  <c r="J176" i="6"/>
  <c r="K176" i="6" s="1"/>
  <c r="H115" i="6"/>
  <c r="M115" i="6" s="1"/>
  <c r="N115" i="6" s="1"/>
  <c r="O115" i="6" s="1"/>
  <c r="G116" i="6"/>
  <c r="H116" i="6" s="1"/>
  <c r="M116" i="6" s="1"/>
  <c r="N116" i="6" s="1"/>
  <c r="O116" i="6" s="1"/>
  <c r="H175" i="6"/>
  <c r="M175" i="6" s="1"/>
  <c r="N175" i="6" s="1"/>
  <c r="O175" i="6" s="1"/>
  <c r="G176" i="6"/>
  <c r="H176" i="6" s="1"/>
  <c r="M176" i="6" s="1"/>
  <c r="N176" i="6" s="1"/>
  <c r="O176" i="6" s="1"/>
  <c r="H55" i="6"/>
  <c r="M55" i="6" s="1"/>
  <c r="N55" i="6" s="1"/>
  <c r="O55" i="6" s="1"/>
  <c r="G56" i="6"/>
  <c r="H56" i="6" s="1"/>
  <c r="M56" i="6" s="1"/>
  <c r="N56" i="6" s="1"/>
  <c r="O56" i="6" s="1"/>
  <c r="H135" i="6"/>
  <c r="M135" i="6" s="1"/>
  <c r="N135" i="6" s="1"/>
  <c r="O135" i="6" s="1"/>
  <c r="G136" i="6"/>
  <c r="H136" i="6" s="1"/>
  <c r="M136" i="6" s="1"/>
  <c r="N136" i="6" s="1"/>
  <c r="O136" i="6" s="1"/>
  <c r="H65" i="6"/>
  <c r="M65" i="6" s="1"/>
  <c r="N65" i="6" s="1"/>
  <c r="O65" i="6" s="1"/>
  <c r="G66" i="6"/>
  <c r="H66" i="6" s="1"/>
  <c r="M66" i="6" s="1"/>
  <c r="N66" i="6" s="1"/>
  <c r="O66" i="6" s="1"/>
  <c r="K25" i="6"/>
  <c r="J26" i="6"/>
  <c r="K26" i="6" s="1"/>
  <c r="K145" i="6"/>
  <c r="J146" i="6"/>
  <c r="K146" i="6" s="1"/>
  <c r="H125" i="6"/>
  <c r="M125" i="6" s="1"/>
  <c r="N125" i="6" s="1"/>
  <c r="O125" i="6" s="1"/>
  <c r="G126" i="6"/>
  <c r="H126" i="6" s="1"/>
  <c r="M126" i="6" s="1"/>
  <c r="N126" i="6" s="1"/>
  <c r="O126" i="6" s="1"/>
  <c r="K85" i="6"/>
  <c r="J86" i="6"/>
  <c r="K86" i="6" s="1"/>
  <c r="H45" i="6"/>
  <c r="M45" i="6" s="1"/>
  <c r="N45" i="6" s="1"/>
  <c r="O45" i="6" s="1"/>
  <c r="G46" i="6"/>
  <c r="H46" i="6" s="1"/>
  <c r="M46" i="6" s="1"/>
  <c r="N46" i="6" s="1"/>
  <c r="O46" i="6" s="1"/>
  <c r="H25" i="6"/>
  <c r="M25" i="6" s="1"/>
  <c r="N25" i="6" s="1"/>
  <c r="O25" i="6" s="1"/>
  <c r="G26" i="6"/>
  <c r="H26" i="6" s="1"/>
  <c r="M26" i="6" s="1"/>
  <c r="N26" i="6" s="1"/>
  <c r="O2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4" authorId="0" shapeId="0" xr:uid="{00000000-0006-0000-0000-000001000000}">
      <text>
        <r>
          <rPr>
            <sz val="10"/>
            <rFont val="Arial"/>
            <family val="2"/>
          </rPr>
          <t xml:space="preserve">Nome do processo: é uma identificação da ação pública que objetiva resultados.
Dica: preferencialmente nomear o processo com verbo no infinitivo. Ex.Planejar Contratações, Elaborar folha de pagamento etc.  
</t>
        </r>
      </text>
    </comment>
    <comment ref="B5" authorId="0" shapeId="0" xr:uid="{00000000-0006-0000-0000-000002000000}">
      <text>
        <r>
          <rPr>
            <sz val="10"/>
            <rFont val="Arial"/>
            <family val="2"/>
          </rPr>
          <t xml:space="preserve">Mapeamento do processo é uma formalização técnica que descreve a interação e o fluxo das atividades do processo em análise. 
Não é um item obrigatório, no entanto, é importante para o êxito do desenvolvimento da gestão de riscos. (Adaptado, SCGE PE 2022)
</t>
        </r>
      </text>
    </comment>
    <comment ref="B6" authorId="0" shapeId="0" xr:uid="{00000000-0006-0000-0000-000003000000}">
      <text>
        <r>
          <rPr>
            <sz val="10"/>
            <rFont val="Arial"/>
            <family val="2"/>
          </rPr>
          <t>Objetivo do Processo: Situação que se deseja alcançar de forma  a agregar valor no âmbito de atuação e na organização.</t>
        </r>
      </text>
    </comment>
    <comment ref="B7" authorId="0" shapeId="0" xr:uid="{00000000-0006-0000-0000-000004000000}">
      <text>
        <r>
          <rPr>
            <sz val="10"/>
            <rFont val="Arial"/>
            <family val="2"/>
          </rPr>
          <t>Objetivos estratégicos do Planejamento Estratégico e ou PPA que se relaciona com o processo</t>
        </r>
      </text>
    </comment>
    <comment ref="B8" authorId="0" shapeId="0" xr:uid="{00000000-0006-0000-0000-000005000000}">
      <text>
        <r>
          <rPr>
            <sz val="10"/>
            <rFont val="Arial"/>
            <family val="2"/>
          </rPr>
          <t>Coordenação/Célula responsável pelo processo, ou seja, quem gerencia o processo.</t>
        </r>
      </text>
    </comment>
    <comment ref="B9" authorId="0" shapeId="0" xr:uid="{00000000-0006-0000-0000-000006000000}">
      <text>
        <r>
          <rPr>
            <sz val="10"/>
            <rFont val="Arial"/>
            <family val="2"/>
          </rPr>
          <t>Responsáveis pelo gerenciamento de risco, identificação, análise, avaliação e  tratamento de risco dos riscos</t>
        </r>
      </text>
    </comment>
    <comment ref="B10" authorId="0" shapeId="0" xr:uid="{00000000-0006-0000-0000-000007000000}">
      <text>
        <r>
          <rPr>
            <sz val="10"/>
            <rFont val="Arial"/>
            <family val="2"/>
          </rPr>
          <t>Sistemas informatizados, tais como FolhaProd, SGP, Siafe-CE</t>
        </r>
      </text>
    </comment>
    <comment ref="B11" authorId="0" shapeId="0" xr:uid="{00000000-0006-0000-0000-000008000000}">
      <text>
        <r>
          <rPr>
            <sz val="10"/>
            <rFont val="Arial"/>
            <family val="2"/>
          </rPr>
          <t>Legislações pertinentes ao processo, bem como frameworks....</t>
        </r>
      </text>
    </comment>
    <comment ref="B12" authorId="0" shapeId="0" xr:uid="{00000000-0006-0000-0000-000009000000}">
      <text>
        <r>
          <rPr>
            <sz val="10"/>
            <rFont val="Arial"/>
            <family val="2"/>
          </rPr>
          <t xml:space="preserve">Áreas e/ou pessoas interessadas e/ou impactadas direta ou indiretamente pelo Processo de Trabalho.
</t>
        </r>
      </text>
    </comment>
    <comment ref="B14" authorId="0" shapeId="0" xr:uid="{00000000-0006-0000-0000-00000A000000}">
      <text>
        <r>
          <rPr>
            <sz val="10"/>
            <rFont val="Arial"/>
            <family val="2"/>
          </rPr>
          <t xml:space="preserve">Todas as etapas do Processo de Trabalho devem ser discriminadas para que os riscos, caso existam, possam ser identificados em cada uma das etapas.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75" authorId="0" shapeId="0" xr:uid="{00000000-0006-0000-0100-000001000000}">
      <text>
        <r>
          <rPr>
            <sz val="10"/>
            <rFont val="Arial"/>
            <family val="2"/>
          </rPr>
          <t xml:space="preserve">Fatores internos que oferecem risco à execução do processo.
</t>
        </r>
        <r>
          <rPr>
            <b/>
            <sz val="9"/>
            <color rgb="FF000000"/>
            <rFont val="Segoe UI"/>
            <family val="2"/>
            <charset val="1"/>
          </rPr>
          <t xml:space="preserve">Ex.: </t>
        </r>
        <r>
          <rPr>
            <b/>
            <i/>
            <sz val="9"/>
            <color rgb="FF000000"/>
            <rFont val="Segoe UI"/>
            <family val="2"/>
            <charset val="1"/>
          </rPr>
          <t>sistemas obsoletos; quadro de pessoal insuficiente; falta de regulamentação.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M6" authorId="0" shapeId="0" xr:uid="{00000000-0006-0000-0200-000001000000}">
      <text>
        <r>
          <rPr>
            <sz val="10"/>
            <rFont val="Arial"/>
            <family val="2"/>
          </rPr>
          <t>Risco considerado independente dos controles. Calculado automaticamente = Impacto x Probabilidade [1 a 100]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A6" authorId="0" shapeId="0" xr:uid="{00000000-0006-0000-0500-000001000000}">
      <text>
        <r>
          <rPr>
            <sz val="10"/>
            <rFont val="Arial"/>
            <family val="2"/>
          </rPr>
          <t>Observação: Nem todas as causas precisam ser tratadas. No entanto, é importante se fazer uma análise de priorizar o tratamento das causas que sejam mais relevantes ou prováveis de ocorrer.</t>
        </r>
      </text>
    </comment>
    <comment ref="F6" authorId="0" shapeId="0" xr:uid="{00000000-0006-0000-0500-000002000000}">
      <text>
        <r>
          <rPr>
            <sz val="10"/>
            <rFont val="Arial"/>
            <family val="2"/>
          </rPr>
          <t xml:space="preserve">Wescley Soares Silva:
</t>
        </r>
        <r>
          <rPr>
            <sz val="9"/>
            <color rgb="FF000000"/>
            <rFont val="Segoe UI"/>
            <family val="2"/>
            <charset val="1"/>
          </rPr>
          <t>É importante que, em uma primeira abordagem da elaboração do Plano de Ação, avalie-se 
a necessidade de melhorar ou extinguir controles já existentes, utilizando os resultados da 
etapa “Avaliação dos controles processuais”. Somente depois dessa avaliação, e se ainda 
identificada a necessidade de redução do nível do risco, podem ser propostos novos 
controles, observados sempre critérios de eficiência e eficácia da sua implementação.</t>
        </r>
      </text>
    </comment>
    <comment ref="H6" authorId="0" shapeId="0" xr:uid="{00000000-0006-0000-0500-000003000000}">
      <text>
        <r>
          <rPr>
            <sz val="10"/>
            <rFont val="Arial"/>
            <family val="2"/>
          </rPr>
          <t>É importante que, em uma primeira abordagem da elaboração do Plano de Ação, avalie-se 
a necessidade de melhorar ou extinguir controles já existentes, utilizando os resultados da 
etapa “Avaliação dos controles processuais”. Somente depois dessa avaliação, e se ainda 
identificada a necessidade de redução do nível do risco, podem ser propostos novos 
controles, observados sempre critérios de eficiência e eficácia da sua implementação.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C5" authorId="0" shapeId="0" xr:uid="{00000000-0006-0000-0800-000001000000}">
      <text>
        <r>
          <rPr>
            <sz val="10"/>
            <rFont val="Arial"/>
            <family val="2"/>
          </rPr>
          <t>Etapa do Processo a ser analisada</t>
        </r>
      </text>
    </comment>
    <comment ref="D5" authorId="0" shapeId="0" xr:uid="{00000000-0006-0000-0800-000002000000}">
      <text>
        <r>
          <rPr>
            <sz val="10"/>
            <rFont val="Arial"/>
            <family val="2"/>
          </rPr>
          <t>Evento que pode evitar, atrasar, prejudicar ou impedir o alcance do objetivo</t>
        </r>
      </text>
    </comment>
    <comment ref="E5" authorId="0" shapeId="0" xr:uid="{00000000-0006-0000-0800-000003000000}">
      <text>
        <r>
          <rPr>
            <sz val="10"/>
            <rFont val="Arial"/>
            <family val="2"/>
          </rPr>
          <t>Medidas que visam a diminuir os níveis de probabilidade e/ou de impacto do risco a um nível dentro ou mais próximo possível das faixas de apetite a risco (“Baixo” ou “Médio”).</t>
        </r>
      </text>
    </comment>
    <comment ref="F5" authorId="0" shapeId="0" xr:uid="{00000000-0006-0000-0800-000004000000}">
      <text>
        <r>
          <rPr>
            <sz val="10"/>
            <rFont val="Arial"/>
            <family val="2"/>
          </rPr>
          <t>Área organizacional responsável pela implementação da medida de tratamento e controle.</t>
        </r>
      </text>
    </comment>
    <comment ref="G5" authorId="0" shapeId="0" xr:uid="{00000000-0006-0000-0800-000005000000}">
      <text>
        <r>
          <rPr>
            <sz val="10"/>
            <rFont val="Arial"/>
            <family val="2"/>
          </rPr>
          <t xml:space="preserve">Breve descrição sobre a </t>
        </r>
        <r>
          <rPr>
            <b/>
            <sz val="10"/>
            <color rgb="FF000000"/>
            <rFont val="Arial"/>
            <family val="2"/>
            <charset val="1"/>
          </rPr>
          <t>implementação</t>
        </r>
        <r>
          <rPr>
            <sz val="10"/>
            <color rgb="FF000000"/>
            <rFont val="Arial"/>
            <family val="2"/>
            <charset val="1"/>
          </rPr>
          <t xml:space="preserve"> da medida de tratamento e controle (como será implementada).</t>
        </r>
      </text>
    </comment>
    <comment ref="K5" authorId="0" shapeId="0" xr:uid="{00000000-0006-0000-0800-000008000000}">
      <text>
        <r>
          <rPr>
            <sz val="10"/>
            <rFont val="Arial"/>
            <family val="2"/>
          </rPr>
          <t>Situação/ Acompanhamento da implementação da medida de tratamento e controle.</t>
        </r>
      </text>
    </comment>
    <comment ref="H6" authorId="0" shapeId="0" xr:uid="{00000000-0006-0000-0800-000006000000}">
      <text>
        <r>
          <rPr>
            <sz val="10"/>
            <rFont val="Arial"/>
            <family val="2"/>
          </rPr>
          <t>Início da implementação.</t>
        </r>
      </text>
    </comment>
    <comment ref="I6" authorId="0" shapeId="0" xr:uid="{00000000-0006-0000-0800-000007000000}">
      <text>
        <r>
          <rPr>
            <sz val="10"/>
            <rFont val="Arial"/>
            <family val="2"/>
          </rPr>
          <t>Término da implementação.</t>
        </r>
      </text>
    </comment>
  </commentList>
</comments>
</file>

<file path=xl/sharedStrings.xml><?xml version="1.0" encoding="utf-8"?>
<sst xmlns="http://schemas.openxmlformats.org/spreadsheetml/2006/main" count="547" uniqueCount="328">
  <si>
    <t>CONTEXTO (ESCOPO)</t>
  </si>
  <si>
    <t>NOME DO PROCESSO</t>
  </si>
  <si>
    <t>PROCESSO MAPEADO? (Sim/Não)</t>
  </si>
  <si>
    <t>Sim</t>
  </si>
  <si>
    <t>Não</t>
  </si>
  <si>
    <t>OBJETIVO DO PROCESSO</t>
  </si>
  <si>
    <t>OBJETIVOS ESTRATÉGICOS RELACIONADOS</t>
  </si>
  <si>
    <t>ÁREA RESPONSÁVEL PELO PROCESSO</t>
  </si>
  <si>
    <t>EQUIPE RESPONSÁVEL</t>
  </si>
  <si>
    <t>SISTEMAS QUE APOIAM O PROCESSO</t>
  </si>
  <si>
    <t>LEI E NORMA RELACIONADAS AO PROCESSO</t>
  </si>
  <si>
    <t>PARTES INTERESSADAS:</t>
  </si>
  <si>
    <t>ETAPAS DO PROCESSO:</t>
  </si>
  <si>
    <r>
      <rPr>
        <b/>
        <sz val="11"/>
        <rFont val="Arial"/>
        <family val="2"/>
        <charset val="1"/>
      </rPr>
      <t xml:space="preserve">NOME DO PROCESSO
</t>
    </r>
    <r>
      <rPr>
        <i/>
        <sz val="9"/>
        <rFont val="Arial"/>
        <family val="2"/>
        <charset val="1"/>
      </rPr>
      <t xml:space="preserve">(É uma identificação da ação pública que objetiva resultados.
Dica: preferencialmente nomear o processo com verbo no infinitivo. Ex.Planejar Contratações, Elaborar folha de pagamento etc.) </t>
    </r>
  </si>
  <si>
    <r>
      <rPr>
        <b/>
        <sz val="11"/>
        <rFont val="Arial"/>
        <family val="2"/>
        <charset val="1"/>
      </rPr>
      <t xml:space="preserve">PROCESSO MAPEADO? (Sim/Não)
</t>
    </r>
    <r>
      <rPr>
        <i/>
        <sz val="9"/>
        <rFont val="Arial"/>
        <family val="2"/>
        <charset val="1"/>
      </rPr>
      <t>(Mapeamento do processo é uma formalização técnica que descreve a interação e o fluxo das atividades do processo em análise. 
Não é um item obrigatório, no entanto, é importante para o êxito do desenvolvimento da gestão de riscos. (Adaptado, SCGE PE 2022))</t>
    </r>
  </si>
  <si>
    <r>
      <rPr>
        <b/>
        <sz val="11"/>
        <rFont val="Arial"/>
        <family val="2"/>
        <charset val="1"/>
      </rPr>
      <t xml:space="preserve">OBJETIVO DO PROCESSO
</t>
    </r>
    <r>
      <rPr>
        <i/>
        <sz val="9"/>
        <rFont val="Arial"/>
        <family val="2"/>
        <charset val="1"/>
      </rPr>
      <t>(Situação que se deseja alcançar de forma  a agregar valor no âmbito de atuação e na organização)</t>
    </r>
  </si>
  <si>
    <r>
      <rPr>
        <b/>
        <sz val="11"/>
        <rFont val="Arial"/>
        <family val="2"/>
        <charset val="1"/>
      </rPr>
      <t xml:space="preserve">ÁREA RESPONSÁVEL PELO PROCESSO
</t>
    </r>
    <r>
      <rPr>
        <i/>
        <sz val="9"/>
        <color theme="1"/>
        <rFont val="Arial"/>
        <family val="2"/>
        <charset val="1"/>
      </rPr>
      <t xml:space="preserve"> (Área responsável pela gestão do processo, inclusive pelo seu gerenciamento de riscos e controles internos)</t>
    </r>
  </si>
  <si>
    <r>
      <rPr>
        <b/>
        <sz val="11"/>
        <rFont val="Arial"/>
        <family val="2"/>
        <charset val="1"/>
      </rPr>
      <t xml:space="preserve">SISTEMAS QUE APOIAM O PROCESSO
</t>
    </r>
    <r>
      <rPr>
        <i/>
        <sz val="9"/>
        <rFont val="Arial"/>
        <family val="2"/>
        <charset val="1"/>
      </rPr>
      <t>(Sistemas informatizados, tais como FolhaProd, SGP, Siafe-CE)</t>
    </r>
  </si>
  <si>
    <r>
      <rPr>
        <b/>
        <sz val="11"/>
        <rFont val="Arial"/>
        <family val="2"/>
        <charset val="1"/>
      </rPr>
      <t xml:space="preserve">LEIS E NORMAS RELACIONADAS AO PROCESSO
</t>
    </r>
    <r>
      <rPr>
        <i/>
        <sz val="9"/>
        <rFont val="Arial"/>
        <family val="2"/>
        <charset val="1"/>
      </rPr>
      <t>(Legislações pertinentes ao processo, bem como frameworks etc.)</t>
    </r>
  </si>
  <si>
    <r>
      <rPr>
        <b/>
        <sz val="14"/>
        <rFont val="Arial"/>
        <family val="2"/>
        <charset val="1"/>
      </rPr>
      <t xml:space="preserve">ANÁLISE SWOT (DO PROCESSO)
</t>
    </r>
    <r>
      <rPr>
        <b/>
        <i/>
        <sz val="9"/>
        <rFont val="Arial"/>
        <family val="2"/>
        <charset val="1"/>
      </rPr>
      <t>(Análise das Forças, Fraquezas, Oportunidades e Ameaças do Processo)</t>
    </r>
  </si>
  <si>
    <r>
      <rPr>
        <b/>
        <sz val="14"/>
        <color rgb="FFFFFFFF"/>
        <rFont val="Arial"/>
        <family val="2"/>
        <charset val="1"/>
      </rPr>
      <t xml:space="preserve">FORÇAS
</t>
    </r>
    <r>
      <rPr>
        <i/>
        <sz val="9"/>
        <color rgb="FFFFFFFF"/>
        <rFont val="Arial"/>
        <family val="2"/>
        <charset val="1"/>
      </rPr>
      <t>(Características internas que representam uma facilidade para o alcance dos objetivos.
Ex.: servidores experientes e motivados; credibilidade junto à população)</t>
    </r>
  </si>
  <si>
    <r>
      <rPr>
        <b/>
        <sz val="14"/>
        <color rgb="FFFFFFFF"/>
        <rFont val="Arial"/>
        <family val="2"/>
        <charset val="1"/>
      </rPr>
      <t xml:space="preserve">OPORTUNIDADES
</t>
    </r>
    <r>
      <rPr>
        <i/>
        <sz val="9"/>
        <color rgb="FFFFFFFF"/>
        <rFont val="Arial"/>
        <family val="2"/>
        <charset val="1"/>
      </rPr>
      <t xml:space="preserve">(Situações positivas do ambiente externo que permitem o cumprimento da missão da organização ou da unidade.
Ex.: parcerias com órgãos de outros entes; novas tecnologias; obtenção de recursos externos)
</t>
    </r>
    <r>
      <rPr>
        <sz val="14"/>
        <color rgb="FFFFFFFF"/>
        <rFont val="Arial"/>
        <family val="2"/>
        <charset val="1"/>
      </rPr>
      <t xml:space="preserve">
</t>
    </r>
    <r>
      <rPr>
        <i/>
        <sz val="8"/>
        <color theme="5" tint="0.79989013336588644"/>
        <rFont val="Arial"/>
        <family val="2"/>
        <charset val="1"/>
      </rPr>
      <t>Observação: Não se trata de ações que precisam ser implementadas para melhoria do processo (plano de ação), mas tão somente situações externas positivas que podem ajudar o processo e serem aproveitadas</t>
    </r>
  </si>
  <si>
    <r>
      <rPr>
        <b/>
        <sz val="14"/>
        <color rgb="FFFFFFFF"/>
        <rFont val="Arial"/>
        <family val="2"/>
        <charset val="1"/>
      </rPr>
      <t xml:space="preserve">FRAQUEZAS
</t>
    </r>
    <r>
      <rPr>
        <i/>
        <sz val="9"/>
        <color rgb="FFFFFFFF"/>
        <rFont val="Arial"/>
        <family val="2"/>
        <charset val="1"/>
      </rPr>
      <t>(Fatores internos que oferecem risco à execução do processo.
Ex.: sistemas obsoletos; quadro de pessoal insuficiente; falta de regulamentação)</t>
    </r>
  </si>
  <si>
    <r>
      <rPr>
        <b/>
        <sz val="14"/>
        <color rgb="FFFFFFFF"/>
        <rFont val="Arial"/>
        <family val="2"/>
        <charset val="1"/>
      </rPr>
      <t xml:space="preserve">AMEAÇAS
</t>
    </r>
    <r>
      <rPr>
        <i/>
        <sz val="9"/>
        <color rgb="FFFFFFFF"/>
        <rFont val="Arial"/>
        <family val="2"/>
        <charset val="1"/>
      </rPr>
      <t>(Situações externas sobre as quais se tem pouco ou nenhum controle, e representam dificuldades para o cumprimento da missão.
Ex.: mudanças de governo podem descontinuar projetos do órgão; restrições orçamentárias; interferências externas prejudiciais ao órgão)</t>
    </r>
  </si>
  <si>
    <t>coaud</t>
  </si>
  <si>
    <t>Identificação e Análise de Riscos e Controles
Devido a &lt;Causa&gt; poderá acontecer &lt;Incerteza/Evento de Risco&gt;, o que poderá levar a &lt;Consequência nos objetivos do processo&gt;</t>
  </si>
  <si>
    <t>AVALIAÇÃO DOS RISCOS</t>
  </si>
  <si>
    <t>PRIORIZAÇÃO DOS RISCOS</t>
  </si>
  <si>
    <t>RESPOSTAS AOS RISCOS</t>
  </si>
  <si>
    <t>INSTRUÇÕES PARA PREENCHIMENTO: Devem ser preenchidas as células na cor branca. As células na cor cinza têm preenchimento automático.</t>
  </si>
  <si>
    <r>
      <rPr>
        <b/>
        <sz val="14"/>
        <color rgb="FFFFFFFF"/>
        <rFont val="Calibri"/>
        <family val="2"/>
        <charset val="1"/>
      </rPr>
      <t xml:space="preserve">Controles Internos
</t>
    </r>
    <r>
      <rPr>
        <b/>
        <i/>
        <sz val="9"/>
        <color rgb="FFFFFFFF"/>
        <rFont val="Calibri"/>
        <family val="2"/>
        <charset val="1"/>
      </rPr>
      <t>(Conjunto de regras, procedimentos, diretrizes, protocolos, rotinas de sistemas informatizados, conferências e trâmites de documentos e informações, entre outros, operacionalizados de forma integrada, destinados a enfrentar os riscos e fornecer segurança razoável de que os objetivos organizacionais serão alcançados)</t>
    </r>
  </si>
  <si>
    <t>aux Risco Inerente (11)</t>
  </si>
  <si>
    <t>Preventivos (7)</t>
  </si>
  <si>
    <t>de Atenuação e Recuperação (8)</t>
  </si>
  <si>
    <t>(Ver explicação na aba "Fontes de Risco")</t>
  </si>
  <si>
    <t>(Resultados provocados pelo evento de risco que afetam os objetivos do processo organizacional.
Obs.1: Evitar colocar consequências de impacto final.
Obs.2: As consequências não são diretamente relacionadas as causas, mas sim ao evento de riscos)</t>
  </si>
  <si>
    <t>Escala:
RB - Risco Baixo (0 - 9,99)
RM - Risco Médio (10 - 39,99)
RA - Risco Alto (40 - 79,99)
RE - Risco Extremo (80 - 100)</t>
  </si>
  <si>
    <t>Cs1.1</t>
  </si>
  <si>
    <t>Cq1.1.
Cq1.2</t>
  </si>
  <si>
    <t>Ctp1.1.</t>
  </si>
  <si>
    <t>Cat1.1
Cat1.2</t>
  </si>
  <si>
    <t>08 - Alto</t>
  </si>
  <si>
    <t>10 - Muito Alto</t>
  </si>
  <si>
    <t>0,8 - Fraco</t>
  </si>
  <si>
    <t>Cs1.2</t>
  </si>
  <si>
    <t>Cs1.3</t>
  </si>
  <si>
    <r>
      <rPr>
        <sz val="12"/>
        <rFont val="Calibri"/>
        <family val="2"/>
        <charset val="1"/>
      </rPr>
      <t xml:space="preserve">R03 -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</si>
  <si>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R04 -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</si>
  <si>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R05 -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</si>
  <si>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R06 -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</si>
  <si>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R07 -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</si>
  <si>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R08 -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</si>
  <si>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R09 -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</si>
  <si>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rPr>
        <sz val="12"/>
        <rFont val="Calibri"/>
        <family val="2"/>
        <charset val="1"/>
      </rPr>
      <t xml:space="preserve">R10 -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</si>
  <si>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</si>
  <si>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</si>
  <si>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</si>
  <si>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</si>
  <si>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</si>
  <si>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</si>
  <si>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</si>
  <si>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</si>
  <si>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</si>
  <si>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</si>
  <si>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</si>
  <si>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</si>
  <si>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</si>
  <si>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</si>
  <si>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</si>
  <si>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</si>
  <si>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</si>
  <si>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Justificativas das Notas de Probabilidade e de Impacto e da Avalição Preliminar dos Controles</t>
  </si>
  <si>
    <t>Nota 1: Além das escalas de impacto e probabilidade, as notas a serem atribuídas podem levar em consideração outros aspectos de avaliação com base no julgamento coletivo da equipe, a partir da experiência no processo de trabalho.  A quantidade/relevância das causas do evento de risco podem auxliar na indicação da nota de probabilidade, bem como a quantidade/relevância das consequências do evento de risco auxiliam na nota de impacto do risco.</t>
  </si>
  <si>
    <t>Nota 2: As justificativas das notas de probabilidade, de impacto e da avaliação preliminar dos controles visam melhorar a documentação do processo de gerenciamento de risco.</t>
  </si>
  <si>
    <t>obj aux</t>
  </si>
  <si>
    <t>Etapas do Processo (1)</t>
  </si>
  <si>
    <t>Evento de Risco (2)</t>
  </si>
  <si>
    <t>Avaliação do Risco Inerente</t>
  </si>
  <si>
    <t>Controles</t>
  </si>
  <si>
    <r>
      <rPr>
        <b/>
        <sz val="12"/>
        <color theme="0"/>
        <rFont val="Arial"/>
        <family val="2"/>
        <charset val="1"/>
      </rPr>
      <t xml:space="preserve">Justificativa
</t>
    </r>
    <r>
      <rPr>
        <i/>
        <sz val="10"/>
        <color theme="0"/>
        <rFont val="Arial"/>
        <family val="2"/>
        <charset val="1"/>
      </rPr>
      <t>(apresentar justificativa da avaliação dos controles.
Sugere-se descrever sucintamente onde, como, quem, quando é aplicado cada controle, apontando as fragilidades ou pontos fortes)</t>
    </r>
  </si>
  <si>
    <t>Prob aux</t>
  </si>
  <si>
    <r>
      <rPr>
        <b/>
        <sz val="12"/>
        <color theme="0"/>
        <rFont val="Arial"/>
        <family val="2"/>
        <charset val="1"/>
      </rPr>
      <t xml:space="preserve">Justificativa
</t>
    </r>
    <r>
      <rPr>
        <i/>
        <sz val="10"/>
        <color theme="0"/>
        <rFont val="Arial"/>
        <family val="2"/>
        <charset val="1"/>
      </rPr>
      <t>(apresentar justificativa da nota de probabilidade)</t>
    </r>
  </si>
  <si>
    <t>Imp aux</t>
  </si>
  <si>
    <r>
      <rPr>
        <b/>
        <sz val="12"/>
        <color theme="0"/>
        <rFont val="Arial"/>
        <family val="2"/>
        <charset val="1"/>
      </rPr>
      <t xml:space="preserve">Justificativa
</t>
    </r>
    <r>
      <rPr>
        <i/>
        <sz val="9"/>
        <color theme="0"/>
        <rFont val="Arial"/>
        <family val="2"/>
        <charset val="1"/>
      </rPr>
      <t>(apresentar justificativa da nota de impacto)</t>
    </r>
  </si>
  <si>
    <t>prev aux</t>
  </si>
  <si>
    <t>at aux</t>
  </si>
  <si>
    <t>av aux</t>
  </si>
  <si>
    <t>PLANO DE TRATAMENTO DE RISCOS</t>
  </si>
  <si>
    <t>Tratamento</t>
  </si>
  <si>
    <t>Opções de Tratamento (17)</t>
  </si>
  <si>
    <t>Eventos de Risco
 (2)</t>
  </si>
  <si>
    <r>
      <rPr>
        <b/>
        <sz val="14"/>
        <color rgb="FFFFFFFF"/>
        <rFont val="Calibri"/>
        <family val="2"/>
        <charset val="1"/>
      </rPr>
      <t xml:space="preserve">Medida de Tratamento e controle 
(18) 
</t>
    </r>
    <r>
      <rPr>
        <b/>
        <sz val="14"/>
        <color theme="7"/>
        <rFont val="Calibri"/>
        <family val="2"/>
        <charset val="1"/>
      </rPr>
      <t xml:space="preserve">O que?
</t>
    </r>
    <r>
      <rPr>
        <b/>
        <i/>
        <sz val="9"/>
        <color rgb="FFFFFFFF"/>
        <rFont val="Calibri"/>
        <family val="2"/>
        <charset val="1"/>
      </rPr>
      <t>(Medidas que visam a diminuir os níveis de probabilidade e/ou de impacto do risco a um nível dentro ou mais próximo possível das faixas de apetite a risco (“Baixo” ou “Médio”))</t>
    </r>
  </si>
  <si>
    <r>
      <rPr>
        <b/>
        <sz val="14"/>
        <color rgb="FFFFFFFF"/>
        <rFont val="Calibri"/>
        <family val="2"/>
        <charset val="1"/>
      </rPr>
      <t xml:space="preserve">Objetivos 
(19)
</t>
    </r>
    <r>
      <rPr>
        <b/>
        <sz val="14"/>
        <color theme="7"/>
        <rFont val="Calibri"/>
        <family val="2"/>
        <charset val="1"/>
      </rPr>
      <t xml:space="preserve"> Por que?
</t>
    </r>
    <r>
      <rPr>
        <i/>
        <sz val="9"/>
        <color rgb="FFFFFFFF"/>
        <rFont val="Calibri"/>
        <family val="2"/>
        <charset val="1"/>
      </rPr>
      <t>(Benefícios esperados com a medida de tratamento e controle)</t>
    </r>
  </si>
  <si>
    <r>
      <rPr>
        <b/>
        <sz val="14"/>
        <color rgb="FFFFFFFF"/>
        <rFont val="Calibri"/>
        <family val="2"/>
        <charset val="1"/>
      </rPr>
      <t xml:space="preserve">Área Responsável 
(20)
</t>
    </r>
    <r>
      <rPr>
        <b/>
        <sz val="14"/>
        <color theme="7"/>
        <rFont val="Calibri"/>
        <family val="2"/>
        <charset val="1"/>
      </rPr>
      <t xml:space="preserve">Onde?
</t>
    </r>
    <r>
      <rPr>
        <b/>
        <i/>
        <sz val="9"/>
        <color rgb="FFFFFFFF"/>
        <rFont val="Calibri"/>
        <family val="2"/>
        <charset val="1"/>
      </rPr>
      <t>(Área organizacional responsável pela implementação da medida de tratamento e controle)</t>
    </r>
  </si>
  <si>
    <r>
      <rPr>
        <b/>
        <sz val="14"/>
        <color rgb="FFFFFFFF"/>
        <rFont val="Calibri"/>
        <family val="2"/>
        <charset val="1"/>
      </rPr>
      <t xml:space="preserve">Área(s) corresponsável(is) (21)
</t>
    </r>
    <r>
      <rPr>
        <b/>
        <sz val="14"/>
        <color theme="7"/>
        <rFont val="Calibri"/>
        <family val="2"/>
        <charset val="1"/>
      </rPr>
      <t xml:space="preserve">Onde?
</t>
    </r>
    <r>
      <rPr>
        <b/>
        <i/>
        <sz val="9"/>
        <color rgb="FFFFFFFF"/>
        <rFont val="Calibri"/>
        <family val="2"/>
        <charset val="1"/>
      </rPr>
      <t>(Área(s) corresponsável(is) pela implementação da medida de tratamento e controle)</t>
    </r>
  </si>
  <si>
    <r>
      <rPr>
        <b/>
        <sz val="14"/>
        <color rgb="FFFFFFFF"/>
        <rFont val="Calibri"/>
        <family val="2"/>
        <charset val="1"/>
      </rPr>
      <t xml:space="preserve">Servidor responsável 
(22)
</t>
    </r>
    <r>
      <rPr>
        <b/>
        <sz val="14"/>
        <color theme="7"/>
        <rFont val="Calibri"/>
        <family val="2"/>
        <charset val="1"/>
      </rPr>
      <t xml:space="preserve">Quem?
</t>
    </r>
    <r>
      <rPr>
        <b/>
        <i/>
        <sz val="9"/>
        <color rgb="FFFFFFFF"/>
        <rFont val="Calibri"/>
        <family val="2"/>
        <charset val="1"/>
      </rPr>
      <t>(Servidor responsável pela implementação da medida de tratamento e controle)</t>
    </r>
  </si>
  <si>
    <r>
      <rPr>
        <b/>
        <sz val="14"/>
        <color rgb="FFFFFFFF"/>
        <rFont val="Calibri"/>
        <family val="2"/>
        <charset val="1"/>
      </rPr>
      <t xml:space="preserve">Descrição das Medidas de Tratamento 
(23)
</t>
    </r>
    <r>
      <rPr>
        <b/>
        <sz val="14"/>
        <color theme="7"/>
        <rFont val="Calibri"/>
        <family val="2"/>
        <charset val="1"/>
      </rPr>
      <t xml:space="preserve">Como?
</t>
    </r>
    <r>
      <rPr>
        <b/>
        <i/>
        <sz val="9"/>
        <color rgb="FFFFFFFF"/>
        <rFont val="Calibri"/>
        <family val="2"/>
        <charset val="1"/>
      </rPr>
      <t>(Breve descrição sobre a implementação da medida de tratamento e controle (como será implementada))</t>
    </r>
  </si>
  <si>
    <r>
      <rPr>
        <b/>
        <sz val="14"/>
        <color rgb="FFFFFFFF"/>
        <rFont val="Calibri"/>
        <family val="2"/>
        <charset val="1"/>
      </rPr>
      <t xml:space="preserve">Custo 
(24)
</t>
    </r>
    <r>
      <rPr>
        <b/>
        <i/>
        <sz val="9"/>
        <color rgb="FFFFFFFF"/>
        <rFont val="Calibri"/>
        <family val="2"/>
        <charset val="1"/>
      </rPr>
      <t xml:space="preserve">(Custo estimado para implementação da medida de tratamento)
</t>
    </r>
  </si>
  <si>
    <r>
      <rPr>
        <b/>
        <sz val="14"/>
        <color rgb="FFFFFFFF"/>
        <rFont val="Calibri"/>
        <family val="2"/>
        <charset val="1"/>
      </rPr>
      <t xml:space="preserve">Datas Previstas 
</t>
    </r>
    <r>
      <rPr>
        <b/>
        <sz val="14"/>
        <color theme="7"/>
        <rFont val="Calibri"/>
        <family val="2"/>
        <charset val="1"/>
      </rPr>
      <t>Quando?</t>
    </r>
  </si>
  <si>
    <r>
      <rPr>
        <b/>
        <sz val="14"/>
        <color rgb="FFFFFFFF"/>
        <rFont val="Calibri"/>
        <family val="2"/>
        <charset val="1"/>
      </rPr>
      <t xml:space="preserve">Início da Implementação 
(25)
</t>
    </r>
    <r>
      <rPr>
        <b/>
        <i/>
        <sz val="9"/>
        <color rgb="FFFFFFFF"/>
        <rFont val="Calibri"/>
        <family val="2"/>
        <charset val="1"/>
      </rPr>
      <t>(Data prevista para o Início da implementação)</t>
    </r>
  </si>
  <si>
    <r>
      <rPr>
        <b/>
        <sz val="14"/>
        <color rgb="FFFFFFFF"/>
        <rFont val="Calibri"/>
        <family val="2"/>
        <charset val="1"/>
      </rPr>
      <t xml:space="preserve">Término da Implementação 
(26)
</t>
    </r>
    <r>
      <rPr>
        <b/>
        <i/>
        <sz val="9"/>
        <color rgb="FFFFFFFF"/>
        <rFont val="Calibri"/>
        <family val="2"/>
        <charset val="1"/>
      </rPr>
      <t>(Data prevista para o Término da implementação)</t>
    </r>
  </si>
  <si>
    <t>Mitigar</t>
  </si>
  <si>
    <t>R01 - [Etapa/Atividade de Execução + Deficiente, inadequado, inconsistente]</t>
  </si>
  <si>
    <t xml:space="preserve">Mt01 - </t>
  </si>
  <si>
    <t>Mt01</t>
  </si>
  <si>
    <t>Mt02</t>
  </si>
  <si>
    <t>Mt03</t>
  </si>
  <si>
    <t>Mt04</t>
  </si>
  <si>
    <t>Mt05</t>
  </si>
  <si>
    <t>Mt06</t>
  </si>
  <si>
    <t>Mt07</t>
  </si>
  <si>
    <t>Mt08</t>
  </si>
  <si>
    <t>Mt09</t>
  </si>
  <si>
    <t>Mt10</t>
  </si>
  <si>
    <t>Mt11</t>
  </si>
  <si>
    <t>Mt12</t>
  </si>
  <si>
    <t>Mt13</t>
  </si>
  <si>
    <t>Mt14</t>
  </si>
  <si>
    <t>Mt15</t>
  </si>
  <si>
    <t>Mt16</t>
  </si>
  <si>
    <t>Mt17</t>
  </si>
  <si>
    <t>Mt18</t>
  </si>
  <si>
    <t>Mt19</t>
  </si>
  <si>
    <t>Mt20</t>
  </si>
  <si>
    <t>Mt21</t>
  </si>
  <si>
    <t>Mt22</t>
  </si>
  <si>
    <t>Mt23</t>
  </si>
  <si>
    <t>Mt24</t>
  </si>
  <si>
    <t>Mt25</t>
  </si>
  <si>
    <t>Mt26</t>
  </si>
  <si>
    <t>Mt27</t>
  </si>
  <si>
    <t>Mt28</t>
  </si>
  <si>
    <t>Mt29</t>
  </si>
  <si>
    <t>Mt30</t>
  </si>
  <si>
    <t>Mt31</t>
  </si>
  <si>
    <t>Mt32</t>
  </si>
  <si>
    <t>Mt33</t>
  </si>
  <si>
    <t>Mt34</t>
  </si>
  <si>
    <t>Mt35</t>
  </si>
  <si>
    <t>Mt36</t>
  </si>
  <si>
    <t>Mt37</t>
  </si>
  <si>
    <t>Mt38</t>
  </si>
  <si>
    <t>Mt39</t>
  </si>
  <si>
    <t>Mt40</t>
  </si>
  <si>
    <t>Mt41</t>
  </si>
  <si>
    <t>Mt42</t>
  </si>
  <si>
    <t>Mt43</t>
  </si>
  <si>
    <t>Mt44</t>
  </si>
  <si>
    <t>Mt45</t>
  </si>
  <si>
    <t>Mt46</t>
  </si>
  <si>
    <t>Mt47</t>
  </si>
  <si>
    <t>Mt48</t>
  </si>
  <si>
    <t>Mt49</t>
  </si>
  <si>
    <t>Mt50</t>
  </si>
  <si>
    <t>Aba Auxiliar Plano de Tratamento - Consultoria em Gestão de Riscos</t>
  </si>
  <si>
    <t>Causas</t>
  </si>
  <si>
    <t>Controles Preventivos Existentes</t>
  </si>
  <si>
    <t>Evento de Riscos</t>
  </si>
  <si>
    <t>Controles de Atenuação Existentes</t>
  </si>
  <si>
    <t>Consequências</t>
  </si>
  <si>
    <t>aux acoes</t>
  </si>
  <si>
    <t>aux pos</t>
  </si>
  <si>
    <t>Medidas de Tratamento e Controle (Melhoria, Criação ou Eliminação de Controles)</t>
  </si>
  <si>
    <t>aux desc</t>
  </si>
  <si>
    <t>Descrição da Medida de Tratamento</t>
  </si>
  <si>
    <t>Tipo de Medida de Tratamento</t>
  </si>
  <si>
    <t>Medida aux</t>
  </si>
  <si>
    <t>riscos aux</t>
  </si>
  <si>
    <t>Riscos Associados (Códigos)</t>
  </si>
  <si>
    <t>Medida de Tratamento</t>
  </si>
  <si>
    <t>MONITORAMENTO DA ÁREA RESPONSÁVEL</t>
  </si>
  <si>
    <t>MONITORAMENTO DA ASSESSORIA DE CONTROLE INTERNO</t>
  </si>
  <si>
    <r>
      <rPr>
        <b/>
        <sz val="14"/>
        <color rgb="FFFFFFFF"/>
        <rFont val="Calibri"/>
        <family val="2"/>
        <charset val="1"/>
      </rPr>
      <t xml:space="preserve">Eventos de Risco
 (2)
</t>
    </r>
    <r>
      <rPr>
        <b/>
        <i/>
        <sz val="9"/>
        <color rgb="FFFFFFFF"/>
        <rFont val="Calibri"/>
        <family val="2"/>
        <charset val="1"/>
      </rPr>
      <t>(Evento que pode evitar, atrasar, prejudicar ou impedir o alcance do objetivo)</t>
    </r>
  </si>
  <si>
    <r>
      <rPr>
        <b/>
        <sz val="14"/>
        <color rgb="FFFFFFFF"/>
        <rFont val="Calibri"/>
        <family val="2"/>
        <charset val="1"/>
      </rPr>
      <t xml:space="preserve">Medida de Tratamento e controle 
(18) 
</t>
    </r>
    <r>
      <rPr>
        <b/>
        <sz val="14"/>
        <color rgb="FFFFC000"/>
        <rFont val="Calibri"/>
        <family val="2"/>
        <charset val="1"/>
      </rPr>
      <t xml:space="preserve">O que?
</t>
    </r>
    <r>
      <rPr>
        <b/>
        <i/>
        <sz val="9"/>
        <color rgb="FFFFFFFF"/>
        <rFont val="Calibri"/>
        <family val="2"/>
        <charset val="1"/>
      </rPr>
      <t>(Medidas que visam a diminuir os níveis de probabilidade e/ou de impacto do risco a um nível dentro ou mais próximo possível das faixas de apetite a risco (“Baixo” ou “Médio”))</t>
    </r>
  </si>
  <si>
    <r>
      <rPr>
        <b/>
        <sz val="14"/>
        <color rgb="FFFFFFFF"/>
        <rFont val="Calibri"/>
        <family val="2"/>
        <charset val="1"/>
      </rPr>
      <t xml:space="preserve">Área Responsável 
(20)
</t>
    </r>
    <r>
      <rPr>
        <b/>
        <i/>
        <sz val="9"/>
        <color rgb="FFFFFFFF"/>
        <rFont val="Calibri"/>
        <family val="2"/>
        <charset val="1"/>
      </rPr>
      <t>(Área organizacional responsável pela implementação da medida de tratamento e controle)</t>
    </r>
  </si>
  <si>
    <t>Datas Realizadas</t>
  </si>
  <si>
    <t>Observações
(29)</t>
  </si>
  <si>
    <r>
      <rPr>
        <b/>
        <sz val="14"/>
        <color rgb="FFFFFFFF"/>
        <rFont val="Calibri"/>
        <family val="2"/>
        <charset val="1"/>
      </rPr>
      <t xml:space="preserve">Situação 
(30)
</t>
    </r>
    <r>
      <rPr>
        <b/>
        <i/>
        <sz val="9"/>
        <color rgb="FFFFFFFF"/>
        <rFont val="Calibri"/>
        <family val="2"/>
        <charset val="1"/>
      </rPr>
      <t>(Situação/</t>
    </r>
    <r>
      <rPr>
        <b/>
        <i/>
        <sz val="14"/>
        <color rgb="FFFFFFFF"/>
        <rFont val="Calibri"/>
        <family val="2"/>
        <charset val="1"/>
      </rPr>
      <t xml:space="preserve"> </t>
    </r>
    <r>
      <rPr>
        <b/>
        <i/>
        <sz val="9"/>
        <color rgb="FFFFFFFF"/>
        <rFont val="Calibri"/>
        <family val="2"/>
        <charset val="1"/>
      </rPr>
      <t>Acompanhamento da implementação da medida de tratamento e controle)</t>
    </r>
  </si>
  <si>
    <t>Data de realização 
(31)</t>
  </si>
  <si>
    <r>
      <rPr>
        <b/>
        <sz val="14"/>
        <color rgb="FFFFFFFF"/>
        <rFont val="Calibri"/>
        <family val="2"/>
        <charset val="1"/>
      </rPr>
      <t xml:space="preserve">Início
(27)
</t>
    </r>
    <r>
      <rPr>
        <b/>
        <i/>
        <sz val="9"/>
        <color rgb="FFFFFFFF"/>
        <rFont val="Calibri"/>
        <family val="2"/>
        <charset val="1"/>
      </rPr>
      <t>(Data prevista para o Início da implementação)</t>
    </r>
  </si>
  <si>
    <r>
      <rPr>
        <b/>
        <sz val="14"/>
        <color rgb="FFFFFFFF"/>
        <rFont val="Calibri"/>
        <family val="2"/>
        <charset val="1"/>
      </rPr>
      <t xml:space="preserve">Término
(28)
</t>
    </r>
    <r>
      <rPr>
        <b/>
        <i/>
        <sz val="9"/>
        <color rgb="FFFFFFFF"/>
        <rFont val="Calibri"/>
        <family val="2"/>
        <charset val="1"/>
      </rPr>
      <t>(Data prevista para o Término da implementação)</t>
    </r>
  </si>
  <si>
    <t>Descrição das Medidas de Tratamento (23)</t>
  </si>
  <si>
    <t>Observações (29)</t>
  </si>
  <si>
    <t>Situação (30)</t>
  </si>
  <si>
    <t>Data de realização (31)</t>
  </si>
  <si>
    <t>Início (27)</t>
  </si>
  <si>
    <t>Término (28)</t>
  </si>
  <si>
    <t>FONTES DE RISCO</t>
  </si>
  <si>
    <t>VULNERABILIDADES</t>
  </si>
  <si>
    <t>Pessoas</t>
  </si>
  <si>
    <t>Em número insuficiente; sem capacitação; perfil inadequado; desmotivadas, alta rotatividade, desvios éticos.</t>
  </si>
  <si>
    <t>Processos</t>
  </si>
  <si>
    <t>Mal concebidos (exemplo: fluxo, desenho); sem manuais ou instruções formalizadas (procedimentos, documentos padronizados); sem segregação de funções, sem transparência.</t>
  </si>
  <si>
    <t>Sistemas</t>
  </si>
  <si>
    <t>Obsoletos; sem manuais de operação; sem integração com outros sistemas; inexistência de controles de acesso lógico/backups, baixo grau de automação.</t>
  </si>
  <si>
    <t>Infraestrutura Física</t>
  </si>
  <si>
    <t>Localização inadequada; instalações ou leiaute inadequados; inexistência de controles de acesso físico.</t>
  </si>
  <si>
    <t>Tecnologia</t>
  </si>
  <si>
    <t>Técnica ultrapassada/produto obsoleto; falta de investimento em TI; Tecnologia sem proteção de patentes; processo produtivo sem proteção contra espionagem, controles insuficientes sobre a transferência de dados.</t>
  </si>
  <si>
    <t>Governança</t>
  </si>
  <si>
    <t xml:space="preserve">Competências e responsabilidades não identificadas ou desrespeitadas; centralização ou descentralização excessiva de responsabilidades; delegações exorbitantes; falta de definição de estratégia de controle para avaliar, direcionar e monitorar a atuação da gestão; deficiência nos fluxos de informação e comunicação; produção e/ou disponibilização de informações, que tenham como finalidade apoiar a tomada de decisão, incompletas, imprecisas ou obscuras; pressão competitiva; falta de rodízio de pessoal; falta de formalização de instruções. </t>
  </si>
  <si>
    <t>Planejamento</t>
  </si>
  <si>
    <t>Ausência de planejamento. Planejamento elaborado sem embasamento técnico ou em desacordo com as normas vigentes, objetivos e estratégias inadequados, em desacordo com a realidade.</t>
  </si>
  <si>
    <t>Eventos externos</t>
  </si>
  <si>
    <t>Ambientais: Mudança climática brusca;,incêndio, inundação, epidemia.</t>
  </si>
  <si>
    <t>Econômicos: oscilações de juros, de câmbio e de preços, contingenciamento, queda de arrecadação, crise de credibilidade, elevação ou redução da carga tributária.</t>
  </si>
  <si>
    <t>Políticos: novas leis e regulamentos, restrição de acesso a mercados estrangeiros, ações de responsabilidade de outro(s) gestor(es); "guerra fiscal" entre estados, conflitos militares, divergências diplomáticas.</t>
  </si>
  <si>
    <t>Sociais: alterações nas condições sociais e demográficas ou nos costumes sociais, alterações nas demandas sociais, paralisações das atividades, aumento do desemprego.</t>
  </si>
  <si>
    <t>Tecnológicos: novas formas de comércio eletrônico, alterações na disponibilização de dados, reduções ou aumento de custo de infraestrutura, aumento da demanda de serviços com base em tecnologia, ataques cibernéticos.</t>
  </si>
  <si>
    <t>Infraestrutura: estado de conservação das vias de acesso; distância de portos e aeroportos; interrupções no abastecimento de água, energia elétrica, serviços de telefonia; aumento nas tarifas de água, energia elétrica, serviços de telefonia.</t>
  </si>
  <si>
    <t>Legais/jurídicos: novas leis e normas reguladoras; novos regulamentos; alterações na jurisprudência de tribunais; ações judiciais.</t>
  </si>
  <si>
    <t xml:space="preserve">* Fonte: Manual de Orientações Técnicas da Atividade de Auditoria Interna Governamental do Poder Executivo Estadual do Ceará (MOT CGE CE), disponibilizado em: https://www.cge.ce.gov.br/wp-content/uploads/sites/20/2022/12/MANUAL-DE-ORIENTACOES-TECNICAS-DA-ATIVIDADE-DE-AUDITORIA-INTERNA-VERSAO-FINAL-com-nova-capa-3.pdf
</t>
  </si>
  <si>
    <t>CATEGORIA</t>
  </si>
  <si>
    <t>DESCRIÇÃO</t>
  </si>
  <si>
    <t>Operacional</t>
  </si>
  <si>
    <t>Eventos que podem comprometer as atividades do órgão ou entidade, normalmente associados a falhas, deficiências ou inadequação de processos internos, pessoas, infraestrutura e sistemas.</t>
  </si>
  <si>
    <t>Legal</t>
  </si>
  <si>
    <t>Eventos derivados de alterações legislativas ou normativas que podem comprometer as atividades do órgão ou entidade.</t>
  </si>
  <si>
    <t>Financeiro/ orçamentário</t>
  </si>
  <si>
    <t>Eventos que podem comprometer a capacidade do órgão ou entidade de contar com os recursos orçamentários e financeiros necessários à realização de suas atividades, ou eventos que possam comprometer a própria execução orçamentária, como atrasos no cronograma de licitações.</t>
  </si>
  <si>
    <t>Integridade</t>
  </si>
  <si>
    <t>Eventos relacionados à corrupção, fraudes, irregularidades e/ou desvios éticos e de conduta que podem comprometer os valores e padrões preconizados pelo órgão ou entidade e a realização de seus objetivos.</t>
  </si>
  <si>
    <t>Fonte: Portaria CGE-CE 05/2021</t>
  </si>
  <si>
    <t>PROBABILIDADE</t>
  </si>
  <si>
    <t>DESCRIÇÃO DA PROBABILIDADE, DESCONSIDERANDO OS CONTROLES</t>
  </si>
  <si>
    <t>PESO</t>
  </si>
  <si>
    <t>IMPACTO</t>
  </si>
  <si>
    <r>
      <rPr>
        <b/>
        <sz val="12"/>
        <color theme="1"/>
        <rFont val="Calibri"/>
        <family val="2"/>
        <charset val="1"/>
      </rPr>
      <t>DESCRIÇÃO DO IMPACTO NOS OBJETIVOS</t>
    </r>
    <r>
      <rPr>
        <b/>
        <vertAlign val="superscript"/>
        <sz val="10"/>
        <color theme="1"/>
        <rFont val="Verdana"/>
        <family val="2"/>
        <charset val="1"/>
      </rPr>
      <t>1</t>
    </r>
    <r>
      <rPr>
        <b/>
        <sz val="10"/>
        <color theme="1"/>
        <rFont val="Verdana"/>
        <family val="2"/>
        <charset val="1"/>
      </rPr>
      <t xml:space="preserve"> DO PROCESSO ORGANIZACIONAL, CASO O EVENTO OCORRA</t>
    </r>
  </si>
  <si>
    <t>Muito baixa</t>
  </si>
  <si>
    <t>Improvável (Em situações excepcionais, o evento poderá até ocorrer, mas nada nas circunstâncias indica essa possibilidade).</t>
  </si>
  <si>
    <t>Muito baixo</t>
  </si>
  <si>
    <t>Mínimo impacto nos objetivos do processo organizacional.</t>
  </si>
  <si>
    <t>Baixa</t>
  </si>
  <si>
    <t>Rara.(De forma inesperada ou casual, o evento poderá ocorrer, pois as circunstâncias pouco indicam essa possibilidade).</t>
  </si>
  <si>
    <t>Baixo</t>
  </si>
  <si>
    <t>Pequeno impacto nos objetivos do processo organizacional.</t>
  </si>
  <si>
    <t>Média</t>
  </si>
  <si>
    <t>Possível (De alguma forma, o evento poderá ocorrer, pois as circunstâncias indicam moderadamente essa possibilidade).</t>
  </si>
  <si>
    <t>Médio</t>
  </si>
  <si>
    <t>Moderado impacto nos objetivos do processo organizacional, porém recuperável.</t>
  </si>
  <si>
    <t>Alta</t>
  </si>
  <si>
    <t>Provável (De forma até esperada, o evento poderá ocorrer, pois as circunstâncias indicam fortemente essa possibilidade).</t>
  </si>
  <si>
    <t>Alto</t>
  </si>
  <si>
    <t>Significativo impacto nos objetivos do processo organizacional, de difícil reversão.</t>
  </si>
  <si>
    <t>Muito alta</t>
  </si>
  <si>
    <t>Praticamente certa (De forma, inequívoca, o evento ocorrerá pois, as circunstâncias indicam claramente essa possibilidade).</t>
  </si>
  <si>
    <t>Muito Alto</t>
  </si>
  <si>
    <t>Catastrófico impacto nos objetivos do processo organizacional, de forma irreversível.</t>
  </si>
  <si>
    <t>1. Objetivos Estratégicos, Operacionais, de Informação/Comunicação/Divulgação ou de Conformidade</t>
  </si>
  <si>
    <t>NÍVEL DE EFICÁCIA DOS CONTROLES INTERNOS</t>
  </si>
  <si>
    <t>FATOR DE AVALIAÇÃO DOS CONTROLES</t>
  </si>
  <si>
    <t>Inexistente</t>
  </si>
  <si>
    <t>Controles inexistentes, mal desenhados ou mal implementados, isto é, não funcionais.</t>
  </si>
  <si>
    <t>1,0</t>
  </si>
  <si>
    <t>Fraco</t>
  </si>
  <si>
    <t>Controles têm abordagens ad hoc[1], tendem a ser aplicados caso a caso, a responsabilidade é individual, havendo elevado grau de confiança no conhecimento das pessoas.</t>
  </si>
  <si>
    <t>Mediano</t>
  </si>
  <si>
    <t>Controles implementados, mitigam alguns aspectos do risco, mas não contemplam todos os aspectos relevantes do risco devido a deficiências no desenho ou nas ferramentas utilizadas.</t>
  </si>
  <si>
    <t>Satisfatório</t>
  </si>
  <si>
    <t>Controles implementados e sustentados por ferramentas adequadas e, embora passíveis de aperfeiçoamento, mitigam o risco satisfatoriamente.</t>
  </si>
  <si>
    <t>Forte</t>
  </si>
  <si>
    <t>Controles implementados podem ser considerados a “melhor prática”, mitigando todos os aspectos relevantes do risco.</t>
  </si>
  <si>
    <t>[1] Controle ad-hoc: baseia-se na utilização de mecanismos não formais que promovem o controle, normalmente em ambientes muito dinâmicos e de grande complexidade.</t>
  </si>
  <si>
    <t>CLASSIFICAÇÃO DO RISCO RESIDUAL</t>
  </si>
  <si>
    <t>FAIXA</t>
  </si>
  <si>
    <t>Risco Baixo - RB</t>
  </si>
  <si>
    <t>0 – 9,99</t>
  </si>
  <si>
    <t>Risco Médio - RM</t>
  </si>
  <si>
    <t>10 – 39,99</t>
  </si>
  <si>
    <t>Risco Alto - RA</t>
  </si>
  <si>
    <t>40 – 79,99</t>
  </si>
  <si>
    <t>Risco Extremo - RE</t>
  </si>
  <si>
    <t>80 – 100</t>
  </si>
  <si>
    <t>FAIXA DE CLASSIFICAÇÃO DO RISCO RESIDUAL</t>
  </si>
  <si>
    <t>AÇÃO NECESSÁRIA</t>
  </si>
  <si>
    <t>EXCEÇÃO</t>
  </si>
  <si>
    <t>Nível de risco dentro do apetite a risco, mas é possível que existam oportunidades de maior retorno que podem ser exploradas assumindo-se mais riscos, avaliando a relação custo x benefício, como diminuir o nível de controles.</t>
  </si>
  <si>
    <t>Caso o risco seja priorizado para implementação de medidas de tratamento, essa priorização deve ser justificada pelo responsável pelo processo.</t>
  </si>
  <si>
    <t>Nível de risco dentro do apetite a risco. Geralmente nenhuma medida especial é necessária, porém requer atividades de monitoramento específicas e atenção da área na manutenção de respostas e controles para manter o risco nesse nível, ou reduzi-lo sem custos adicionais.</t>
  </si>
  <si>
    <t>Nível de risco além do apetite a risco. Qualquer risco nesse nível deve ser comunicado ao gestor da área e ter uma ação tomada em período determinado. Postergação de medidas só com autorização do gestor da área em comum acordo com responsável pelo processo.</t>
  </si>
  <si>
    <t>Caso o risco não seja priorizado para implementação de medidas de tratamento, a não priorização deve ser justificada pelo responsável pelo processo.</t>
  </si>
  <si>
    <t>Nível de risco muito além do apetite a risco. Qualquer risco nesse nível deve ser comunicado à área de atuação estratégica e ao responsável pelo processo e ter uma resposta imediata. Postergação de medidas só com autorização da área de atuação estratégica.</t>
  </si>
  <si>
    <t>Caso o risco não seja priorizado para implementação de medidas de tratamento, a não priorização deve ser justificada pelo responsável pelo processo e aprovada pela área de atuação estratégica.</t>
  </si>
  <si>
    <t>OPÇÃO DE TRATAMENTO</t>
  </si>
  <si>
    <r>
      <rPr>
        <sz val="10"/>
        <color theme="1"/>
        <rFont val="Verdana"/>
        <family val="2"/>
        <charset val="1"/>
      </rPr>
      <t xml:space="preserve">Um risco normalmente é mitigado quando é classificado como </t>
    </r>
    <r>
      <rPr>
        <b/>
        <sz val="10"/>
        <color theme="1"/>
        <rFont val="Verdana"/>
        <family val="2"/>
        <charset val="1"/>
      </rPr>
      <t>“Alto” ou “Extremo”</t>
    </r>
    <r>
      <rPr>
        <sz val="10"/>
        <color theme="1"/>
        <rFont val="Verdana"/>
        <family val="2"/>
        <charset val="1"/>
      </rPr>
      <t>. A implementação de controles, neste caso, apresenta um custo/benefício adequado. Mitigar o risco significa implementar controles que possam diminuir as causas ou as consequências dos riscos, identificadas na etapa de Identificação e Análise de Riscos.</t>
    </r>
  </si>
  <si>
    <t>Compartilhar</t>
  </si>
  <si>
    <r>
      <rPr>
        <sz val="10"/>
        <color theme="1"/>
        <rFont val="Verdana"/>
        <family val="2"/>
        <charset val="1"/>
      </rPr>
      <t xml:space="preserve">Um risco normalmente é compartilhado quando é classificado como </t>
    </r>
    <r>
      <rPr>
        <b/>
        <sz val="10"/>
        <color theme="1"/>
        <rFont val="Verdana"/>
        <family val="2"/>
        <charset val="1"/>
      </rPr>
      <t>“Alto” ou “Extremo”</t>
    </r>
    <r>
      <rPr>
        <sz val="10"/>
        <color theme="1"/>
        <rFont val="Verdana"/>
        <family val="2"/>
        <charset val="1"/>
      </rPr>
      <t>, mas a implementação de controles não apresenta um custo/benefício adequado. Pode-se compartilhar o risco por meio de terceirização ou apólice de seguro.</t>
    </r>
  </si>
  <si>
    <t>Evitar</t>
  </si>
  <si>
    <r>
      <rPr>
        <sz val="10"/>
        <color theme="1"/>
        <rFont val="Verdana"/>
        <family val="2"/>
        <charset val="1"/>
      </rPr>
      <t xml:space="preserve">Um risco normalmente é evitado quando é classificado como “Alto” ou “Extremo” e a </t>
    </r>
    <r>
      <rPr>
        <b/>
        <sz val="10"/>
        <color theme="1"/>
        <rFont val="Verdana"/>
        <family val="2"/>
        <charset val="1"/>
      </rPr>
      <t>implementação de controles apresenta um custo muito elevado, inviabilizando sua mitigação, ou não há entidades dispostas a compartilhar o risco.</t>
    </r>
    <r>
      <rPr>
        <sz val="10"/>
        <color theme="1"/>
        <rFont val="Verdana"/>
        <family val="2"/>
        <charset val="1"/>
      </rPr>
      <t xml:space="preserve"> Evitar o risco </t>
    </r>
    <r>
      <rPr>
        <b/>
        <sz val="10"/>
        <color theme="1"/>
        <rFont val="Verdana"/>
        <family val="2"/>
        <charset val="1"/>
      </rPr>
      <t>significa encerrar o processo</t>
    </r>
    <r>
      <rPr>
        <sz val="10"/>
        <color theme="1"/>
        <rFont val="Verdana"/>
        <family val="2"/>
        <charset val="1"/>
      </rPr>
      <t xml:space="preserve"> organizacional. Nesse caso, essa opção deve ser aprovada pela área de atuação estratégica.</t>
    </r>
  </si>
  <si>
    <t>Aceitar</t>
  </si>
  <si>
    <t>Um risco normalmente é aceito quando seu nível está nas faixas de apetite a risco. Nessa situação, nenhum novo controle precisa ser implementado para mitigar o risco.</t>
  </si>
  <si>
    <r>
      <t xml:space="preserve">R01 -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</si>
  <si>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t xml:space="preserve">R02 - </t>
    </r>
    <r>
      <rPr>
        <sz val="12"/>
        <color rgb="FFFF0000"/>
        <rFont val="Calibri"/>
        <family val="2"/>
        <charset val="1"/>
      </rPr>
      <t>[Etapa/Atividade de Execução + Deficiente, inadequado, inconsistente]</t>
    </r>
  </si>
  <si>
    <r>
      <t xml:space="preserve">EQUIPE RESPONSÁVEL
</t>
    </r>
    <r>
      <rPr>
        <i/>
        <sz val="9"/>
        <color theme="1"/>
        <rFont val="Arial"/>
        <family val="2"/>
        <charset val="1"/>
      </rPr>
      <t>(Pessoas ou grupo de pessoas com responsabilidade pela gestão do processo, inclusive o seu gerenciamento de riscos e controles internos. Obs.: em vez de utilizar os nomes das pessoas, recomenda-se relacionar os cargos )</t>
    </r>
  </si>
  <si>
    <r>
      <t xml:space="preserve">ETAPAS DO PROCESSO (1)
</t>
    </r>
    <r>
      <rPr>
        <i/>
        <sz val="9"/>
        <color theme="1"/>
        <rFont val="Arial"/>
        <family val="2"/>
        <charset val="1"/>
      </rPr>
      <t>Identificar as etapas do Processo de Trabalho de modo a possibilitar o entendimento da sua execução na prática. Esse levantamento será útil para identificação de riscos do processo. Recomenda-se utilizar verbo no infinitivo para descrever as atividades.</t>
    </r>
  </si>
  <si>
    <t>R02 - [Etapa/Atividade de Execução + Deficiente, inadequado, inconsistente]</t>
  </si>
  <si>
    <r>
      <t xml:space="preserve">Evento de Risco (2)
</t>
    </r>
    <r>
      <rPr>
        <b/>
        <sz val="12"/>
        <color theme="7"/>
        <rFont val="Calibri"/>
        <family val="2"/>
        <charset val="1"/>
      </rPr>
      <t>poderá acontecer</t>
    </r>
  </si>
  <si>
    <r>
      <t xml:space="preserve">Causas (3)
</t>
    </r>
    <r>
      <rPr>
        <b/>
        <sz val="12"/>
        <color theme="7"/>
        <rFont val="Calibri"/>
        <family val="2"/>
        <charset val="1"/>
      </rPr>
      <t>devido a</t>
    </r>
  </si>
  <si>
    <t>Fonte do Risco (4)</t>
  </si>
  <si>
    <r>
      <t xml:space="preserve">Consequências (5)
</t>
    </r>
    <r>
      <rPr>
        <b/>
        <sz val="12"/>
        <color theme="7"/>
        <rFont val="Calibri"/>
        <family val="2"/>
        <charset val="1"/>
      </rPr>
      <t>o que poderá levar a</t>
    </r>
  </si>
  <si>
    <t>Categoria Predominante do Risco  (6)</t>
  </si>
  <si>
    <t>Probabilidade (9)</t>
  </si>
  <si>
    <t>Impacto (10)</t>
  </si>
  <si>
    <t>Risco Inerente (11)</t>
  </si>
  <si>
    <t>Avaliação dos Controles (12)</t>
  </si>
  <si>
    <t>Risco Residual (13)</t>
  </si>
  <si>
    <t>Classificação (14)</t>
  </si>
  <si>
    <t>Priorizado (15)</t>
  </si>
  <si>
    <t>Justificativa (16)</t>
  </si>
  <si>
    <t>Opções de tratamento (17)</t>
  </si>
  <si>
    <t>Ocorrência ou mudanças em um conjunto específico de cincustâncias. Evento que pode evitar, atrasar, prejudicar ou impedir o alcance do objetivo.
De preferência, descrever o risco com verbo no infinitivo.
Atenção: Fragilidade/Inexistência do controle interno não é evento de risco.</t>
  </si>
  <si>
    <t xml:space="preserve">Etapa do Processo na qual o evento de risco está inserido.
Há casos em que se pode agrupar etapas consecutivas para identificar apenas um evento de risco. </t>
  </si>
  <si>
    <t>Controles existentes e que atuam sobre as possíveis causas do risco, com o objetivo de prevenir a sua ocorrência.
Ex.: requisitos/checklist definidos para o processo;  capacitação dos servidores envolvidos)</t>
  </si>
  <si>
    <t>Controles existentes executados após a ocorrência do risco com o intuito de diminuir o impacto de suas consequências. 
Ex.: plano de contingência; tomada de contas especial; procedimento apuratório.</t>
  </si>
  <si>
    <t>Avaliar a probabilidade do risco com base nos critérios da aba "Escalas de Impacto e Probabilidade".</t>
  </si>
  <si>
    <t>Avaliar o impacto do risco com base nos critérios da aba "Escalas de Impacto e Probabilidade".</t>
  </si>
  <si>
    <t>Ver explicação na aba "Categoria Risco".</t>
  </si>
  <si>
    <t>Avaliação do risco sem considerar os controles. Calculado automaticamente (Impacto x Probabilidade).</t>
  </si>
  <si>
    <t>Avaliação da eficácia dos controles. Consultar a escala na aba "Escala Controles e Níveis Risco".</t>
  </si>
  <si>
    <t>Avaliação do risco após a implementação de medidas de controle. É calculado automaticamente. 
(Risco Inerente  x Avaliação dos Controles)</t>
  </si>
  <si>
    <t>Informar se o risco deve ser priorizado (Sim ou Não).</t>
  </si>
  <si>
    <t>Preencher APENAS nas seguintes situações:
1. Risco Alto ou Extremo que não for priorizado;
2. Risco Baixo ou Médio que for priorizado.</t>
  </si>
  <si>
    <t>Ver explicação na aba "Opções de Tratamento".</t>
  </si>
  <si>
    <t>Motivos que podem promover a ocorrência do risco.  Relaciona-se as causa do risco (fonte +vulnerabilidade), considerando a aba "fonte de risco".
Recomenda-se priorizar causas raízes ou causas mais relevantes ao evento de risco.
As fraquezas e ameaças da Análise Swot podem representar na maioria dos casos as causas/fatores de risco do evento.
Atenção: Fragilidade/Inexistência  de Controle Interno não é causa.</t>
  </si>
  <si>
    <t>Etapa 01</t>
  </si>
  <si>
    <t>Etapa 02</t>
  </si>
  <si>
    <t>Etapa 03</t>
  </si>
  <si>
    <r>
      <t xml:space="preserve">PARTES INTERESSADAS
</t>
    </r>
    <r>
      <rPr>
        <i/>
        <sz val="9"/>
        <rFont val="Arial"/>
        <family val="2"/>
      </rPr>
      <t>(Áreas e/ou pessoas interessadas e/ou impactadas direta ou indiretamente pelo Processo de Trabalho)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</si>
</sst>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d/m/yyyy"/>
  </numFmts>
  <fonts count="63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22"/>
      <color theme="9" tint="-0.249977111117893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0"/>
      <name val="Arial"/>
      <family val="2"/>
    </font>
    <font>
      <sz val="11"/>
      <color theme="1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Arial"/>
      <family val="2"/>
      <charset val="1"/>
    </font>
    <font>
      <i/>
      <sz val="9"/>
      <name val="Arial"/>
      <family val="2"/>
      <charset val="1"/>
    </font>
    <font>
      <sz val="12"/>
      <name val="Arial"/>
      <family val="2"/>
      <charset val="1"/>
    </font>
    <font>
      <i/>
      <sz val="9"/>
      <color theme="1"/>
      <name val="Arial"/>
      <family val="2"/>
      <charset val="1"/>
    </font>
    <font>
      <sz val="10"/>
      <color rgb="FF31859C"/>
      <name val="Arial"/>
      <family val="2"/>
      <charset val="1"/>
    </font>
    <font>
      <sz val="12"/>
      <color theme="1"/>
      <name val="Arial"/>
      <family val="2"/>
      <charset val="1"/>
    </font>
    <font>
      <b/>
      <i/>
      <sz val="9"/>
      <name val="Arial"/>
      <family val="2"/>
      <charset val="1"/>
    </font>
    <font>
      <b/>
      <sz val="14"/>
      <color rgb="FFFFFFFF"/>
      <name val="Arial"/>
      <family val="2"/>
      <charset val="1"/>
    </font>
    <font>
      <i/>
      <sz val="9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i/>
      <sz val="8"/>
      <color theme="5" tint="0.79989013336588644"/>
      <name val="Arial"/>
      <family val="2"/>
      <charset val="1"/>
    </font>
    <font>
      <sz val="11"/>
      <color theme="0"/>
      <name val="Arial"/>
      <family val="2"/>
      <charset val="1"/>
    </font>
    <font>
      <b/>
      <sz val="9"/>
      <color rgb="FF000000"/>
      <name val="Segoe UI"/>
      <family val="2"/>
      <charset val="1"/>
    </font>
    <font>
      <b/>
      <i/>
      <sz val="9"/>
      <color rgb="FF000000"/>
      <name val="Segoe UI"/>
      <family val="2"/>
      <charset val="1"/>
    </font>
    <font>
      <b/>
      <sz val="20"/>
      <name val="Calibri"/>
      <family val="2"/>
      <charset val="1"/>
    </font>
    <font>
      <b/>
      <sz val="14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2"/>
      <color theme="7"/>
      <name val="Calibri"/>
      <family val="2"/>
      <charset val="1"/>
    </font>
    <font>
      <b/>
      <i/>
      <sz val="9"/>
      <color rgb="FFFFFFFF"/>
      <name val="Calibri"/>
      <family val="2"/>
      <charset val="1"/>
    </font>
    <font>
      <i/>
      <sz val="14"/>
      <color rgb="FFFFFFFF"/>
      <name val="Calibri"/>
      <family val="2"/>
      <charset val="1"/>
    </font>
    <font>
      <i/>
      <sz val="9"/>
      <color theme="1"/>
      <name val="Calibri"/>
      <family val="2"/>
      <charset val="1"/>
    </font>
    <font>
      <i/>
      <sz val="9"/>
      <color rgb="FFFFFFFF"/>
      <name val="Calibri"/>
      <family val="2"/>
      <charset val="1"/>
    </font>
    <font>
      <sz val="11"/>
      <name val="Calibri"/>
      <family val="2"/>
      <charset val="1"/>
    </font>
    <font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color theme="1"/>
      <name val="Calibri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i/>
      <sz val="10"/>
      <color theme="0"/>
      <name val="Arial"/>
      <family val="2"/>
      <charset val="1"/>
    </font>
    <font>
      <i/>
      <sz val="9"/>
      <color theme="0"/>
      <name val="Arial"/>
      <family val="2"/>
      <charset val="1"/>
    </font>
    <font>
      <b/>
      <sz val="12"/>
      <color rgb="FFFFFFFF"/>
      <name val="Calibri"/>
      <family val="2"/>
      <charset val="1"/>
    </font>
    <font>
      <b/>
      <sz val="14"/>
      <color theme="7"/>
      <name val="Calibri"/>
      <family val="2"/>
      <charset val="1"/>
    </font>
    <font>
      <i/>
      <sz val="11"/>
      <color theme="1"/>
      <name val="Calibri"/>
      <family val="2"/>
      <charset val="1"/>
    </font>
    <font>
      <b/>
      <sz val="2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i/>
      <sz val="11"/>
      <name val="Calibri"/>
      <family val="2"/>
      <charset val="1"/>
    </font>
    <font>
      <sz val="9"/>
      <color rgb="FF000000"/>
      <name val="Segoe UI"/>
      <family val="2"/>
      <charset val="1"/>
    </font>
    <font>
      <b/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20"/>
      <color theme="0"/>
      <name val="Calibri"/>
      <family val="2"/>
      <charset val="1"/>
    </font>
    <font>
      <b/>
      <sz val="14"/>
      <color rgb="FFFFC000"/>
      <name val="Calibri"/>
      <family val="2"/>
      <charset val="1"/>
    </font>
    <font>
      <b/>
      <i/>
      <sz val="14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theme="1"/>
      <name val="Verdana"/>
      <family val="2"/>
      <charset val="1"/>
    </font>
    <font>
      <sz val="10"/>
      <color theme="1"/>
      <name val="Verdana"/>
      <family val="2"/>
      <charset val="1"/>
    </font>
    <font>
      <b/>
      <vertAlign val="superscript"/>
      <sz val="10"/>
      <color theme="1"/>
      <name val="Verdana"/>
      <family val="2"/>
      <charset val="1"/>
    </font>
    <font>
      <i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9"/>
        <bgColor rgb="FF548235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/>
        <bgColor rgb="FFF0FCFF"/>
      </patternFill>
    </fill>
    <fill>
      <patternFill patternType="solid">
        <fgColor rgb="FF8CD293"/>
        <bgColor rgb="FFBFBFBF"/>
      </patternFill>
    </fill>
    <fill>
      <patternFill patternType="solid">
        <fgColor theme="7"/>
        <bgColor rgb="FFFFFF00"/>
      </patternFill>
    </fill>
    <fill>
      <patternFill patternType="solid">
        <fgColor rgb="FFEFEFEF"/>
        <bgColor rgb="FFF2F2F2"/>
      </patternFill>
    </fill>
    <fill>
      <patternFill patternType="solid">
        <fgColor theme="8" tint="-0.249977111117893"/>
        <bgColor rgb="FF31859C"/>
      </patternFill>
    </fill>
    <fill>
      <patternFill patternType="solid">
        <fgColor theme="9" tint="-0.249977111117893"/>
        <bgColor rgb="FF7F7F7F"/>
      </patternFill>
    </fill>
    <fill>
      <patternFill patternType="solid">
        <fgColor rgb="FFF0FCFF"/>
        <bgColor rgb="FFF3FFEE"/>
      </patternFill>
    </fill>
    <fill>
      <patternFill patternType="solid">
        <fgColor rgb="FFFFFAE2"/>
        <bgColor rgb="FFF3FFEE"/>
      </patternFill>
    </fill>
    <fill>
      <patternFill patternType="solid">
        <fgColor rgb="FFFF3300"/>
        <bgColor rgb="FFFF0000"/>
      </patternFill>
    </fill>
    <fill>
      <patternFill patternType="solid">
        <fgColor theme="7" tint="-0.249977111117893"/>
        <bgColor rgb="FFC55A11"/>
      </patternFill>
    </fill>
    <fill>
      <patternFill patternType="solid">
        <fgColor rgb="FFF3FFEE"/>
        <bgColor rgb="FFF0FCFF"/>
      </patternFill>
    </fill>
    <fill>
      <patternFill patternType="solid">
        <fgColor rgb="FFFFEFEB"/>
        <bgColor rgb="FFF2F2F2"/>
      </patternFill>
    </fill>
    <fill>
      <patternFill patternType="solid">
        <fgColor rgb="FF808080"/>
        <bgColor rgb="FF7F7F7F"/>
      </patternFill>
    </fill>
    <fill>
      <patternFill patternType="solid">
        <fgColor theme="0" tint="-0.14999847407452621"/>
        <bgColor rgb="FFFBE5D6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theme="1" tint="0.49977111117893003"/>
        <bgColor rgb="FF808080"/>
      </patternFill>
    </fill>
    <fill>
      <patternFill patternType="solid">
        <fgColor theme="5" tint="0.79979857783745845"/>
        <bgColor rgb="FFFFEFEB"/>
      </patternFill>
    </fill>
    <fill>
      <patternFill patternType="solid">
        <fgColor rgb="FF008080"/>
        <bgColor rgb="FF008080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BFBFB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 style="thin">
        <color auto="1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38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4" fillId="0" borderId="0" xfId="1" applyFont="1"/>
    <xf numFmtId="0" fontId="5" fillId="2" borderId="1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49" fontId="6" fillId="3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>
      <alignment wrapText="1"/>
    </xf>
    <xf numFmtId="0" fontId="8" fillId="4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10" fillId="7" borderId="1" xfId="0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0" fontId="14" fillId="7" borderId="0" xfId="0" applyFont="1" applyFill="1" applyAlignment="1">
      <alignment vertical="center" wrapText="1"/>
    </xf>
    <xf numFmtId="0" fontId="21" fillId="0" borderId="0" xfId="0" applyFont="1" applyAlignment="1">
      <alignment wrapText="1"/>
    </xf>
    <xf numFmtId="0" fontId="0" fillId="4" borderId="0" xfId="0" applyFill="1"/>
    <xf numFmtId="0" fontId="0" fillId="5" borderId="0" xfId="0" applyFill="1"/>
    <xf numFmtId="0" fontId="0" fillId="4" borderId="0" xfId="0" applyFill="1" applyAlignment="1">
      <alignment horizontal="center" vertical="center"/>
    </xf>
    <xf numFmtId="0" fontId="26" fillId="6" borderId="8" xfId="2" applyFont="1" applyFill="1" applyBorder="1" applyAlignment="1">
      <alignment horizontal="center" vertical="center" wrapText="1"/>
    </xf>
    <xf numFmtId="0" fontId="26" fillId="6" borderId="9" xfId="2" applyFont="1" applyFill="1" applyBorder="1" applyAlignment="1">
      <alignment horizontal="center" vertical="center" wrapText="1"/>
    </xf>
    <xf numFmtId="0" fontId="25" fillId="6" borderId="10" xfId="2" applyFont="1" applyFill="1" applyBorder="1" applyAlignment="1">
      <alignment horizontal="center" vertical="center" wrapText="1"/>
    </xf>
    <xf numFmtId="0" fontId="25" fillId="4" borderId="8" xfId="2" applyFont="1" applyFill="1" applyBorder="1" applyAlignment="1">
      <alignment horizontal="center" vertical="center" wrapText="1"/>
    </xf>
    <xf numFmtId="0" fontId="26" fillId="4" borderId="0" xfId="2" applyFont="1" applyFill="1" applyAlignment="1">
      <alignment vertical="center" wrapText="1"/>
    </xf>
    <xf numFmtId="0" fontId="26" fillId="4" borderId="11" xfId="2" applyFont="1" applyFill="1" applyBorder="1" applyAlignment="1">
      <alignment horizontal="center" vertical="center" wrapText="1"/>
    </xf>
    <xf numFmtId="0" fontId="26" fillId="4" borderId="8" xfId="2" applyFont="1" applyFill="1" applyBorder="1" applyAlignment="1">
      <alignment horizontal="center" vertical="center" wrapText="1"/>
    </xf>
    <xf numFmtId="0" fontId="26" fillId="4" borderId="8" xfId="2" applyFont="1" applyFill="1" applyBorder="1" applyAlignment="1">
      <alignment vertical="center" wrapText="1"/>
    </xf>
    <xf numFmtId="0" fontId="26" fillId="4" borderId="9" xfId="2" applyFont="1" applyFill="1" applyBorder="1" applyAlignment="1">
      <alignment vertical="center" wrapText="1"/>
    </xf>
    <xf numFmtId="0" fontId="26" fillId="4" borderId="9" xfId="2" applyFont="1" applyFill="1" applyBorder="1" applyAlignment="1">
      <alignment horizontal="center" vertical="center" wrapText="1"/>
    </xf>
    <xf numFmtId="0" fontId="26" fillId="4" borderId="12" xfId="2" applyFont="1" applyFill="1" applyBorder="1" applyAlignment="1">
      <alignment horizontal="center" vertical="center" wrapText="1"/>
    </xf>
    <xf numFmtId="0" fontId="26" fillId="16" borderId="12" xfId="2" applyFont="1" applyFill="1" applyBorder="1" applyAlignment="1">
      <alignment horizontal="center" vertical="center" wrapText="1"/>
    </xf>
    <xf numFmtId="0" fontId="28" fillId="16" borderId="13" xfId="2" applyFont="1" applyFill="1" applyBorder="1" applyAlignment="1">
      <alignment horizontal="center" vertical="top" wrapText="1"/>
    </xf>
    <xf numFmtId="0" fontId="31" fillId="16" borderId="0" xfId="2" applyFont="1" applyFill="1" applyAlignment="1">
      <alignment horizontal="center" vertical="top" wrapText="1"/>
    </xf>
    <xf numFmtId="0" fontId="32" fillId="4" borderId="5" xfId="2" applyFont="1" applyFill="1" applyBorder="1" applyAlignment="1" applyProtection="1">
      <alignment vertical="center" wrapText="1"/>
      <protection locked="0"/>
    </xf>
    <xf numFmtId="0" fontId="33" fillId="4" borderId="5" xfId="2" applyFont="1" applyFill="1" applyBorder="1" applyAlignment="1" applyProtection="1">
      <alignment horizontal="left" vertical="center" wrapText="1"/>
      <protection locked="0"/>
    </xf>
    <xf numFmtId="0" fontId="33" fillId="4" borderId="5" xfId="2" applyFont="1" applyFill="1" applyBorder="1" applyAlignment="1" applyProtection="1">
      <alignment vertical="center" wrapText="1"/>
      <protection locked="0"/>
    </xf>
    <xf numFmtId="0" fontId="32" fillId="4" borderId="1" xfId="2" applyFont="1" applyFill="1" applyBorder="1" applyAlignment="1" applyProtection="1">
      <alignment vertical="center" wrapText="1"/>
      <protection locked="0"/>
    </xf>
    <xf numFmtId="0" fontId="33" fillId="4" borderId="1" xfId="2" applyFont="1" applyFill="1" applyBorder="1" applyAlignment="1" applyProtection="1">
      <alignment horizontal="left" vertical="center" wrapText="1"/>
      <protection locked="0"/>
    </xf>
    <xf numFmtId="0" fontId="33" fillId="4" borderId="1" xfId="2" applyFont="1" applyFill="1" applyBorder="1" applyAlignment="1" applyProtection="1">
      <alignment vertical="center" wrapText="1"/>
      <protection locked="0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horizontal="center"/>
    </xf>
    <xf numFmtId="0" fontId="0" fillId="4" borderId="0" xfId="0" applyFill="1" applyProtection="1">
      <protection hidden="1"/>
    </xf>
    <xf numFmtId="0" fontId="36" fillId="4" borderId="0" xfId="0" applyFont="1" applyFill="1" applyAlignment="1" applyProtection="1">
      <alignment horizontal="center" vertical="center" wrapText="1"/>
      <protection hidden="1"/>
    </xf>
    <xf numFmtId="0" fontId="38" fillId="16" borderId="1" xfId="0" applyFont="1" applyFill="1" applyBorder="1" applyAlignment="1" applyProtection="1">
      <alignment horizontal="center" vertical="center" wrapText="1"/>
      <protection hidden="1"/>
    </xf>
    <xf numFmtId="0" fontId="39" fillId="16" borderId="0" xfId="0" applyFont="1" applyFill="1" applyAlignment="1" applyProtection="1">
      <alignment horizontal="center"/>
      <protection hidden="1"/>
    </xf>
    <xf numFmtId="0" fontId="39" fillId="16" borderId="0" xfId="0" applyFont="1" applyFill="1" applyProtection="1">
      <protection hidden="1"/>
    </xf>
    <xf numFmtId="0" fontId="2" fillId="17" borderId="1" xfId="0" applyFont="1" applyFill="1" applyBorder="1" applyAlignment="1">
      <alignment vertical="center" wrapText="1"/>
    </xf>
    <xf numFmtId="0" fontId="2" fillId="17" borderId="1" xfId="0" applyFont="1" applyFill="1" applyBorder="1" applyAlignment="1" applyProtection="1">
      <alignment horizontal="center" vertical="center" wrapText="1"/>
      <protection hidden="1"/>
    </xf>
    <xf numFmtId="0" fontId="2" fillId="17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0" fillId="4" borderId="0" xfId="0" applyFill="1" applyAlignment="1">
      <alignment wrapText="1"/>
    </xf>
    <xf numFmtId="0" fontId="0" fillId="0" borderId="0" xfId="0" applyAlignment="1">
      <alignment horizontal="center"/>
    </xf>
    <xf numFmtId="0" fontId="0" fillId="20" borderId="0" xfId="0" applyFill="1"/>
    <xf numFmtId="3" fontId="0" fillId="0" borderId="0" xfId="0" applyNumberFormat="1"/>
    <xf numFmtId="3" fontId="0" fillId="5" borderId="0" xfId="0" applyNumberFormat="1" applyFill="1"/>
    <xf numFmtId="0" fontId="26" fillId="21" borderId="8" xfId="3" applyFont="1" applyFill="1" applyBorder="1" applyAlignment="1">
      <alignment horizontal="center" vertical="center" wrapText="1"/>
    </xf>
    <xf numFmtId="0" fontId="26" fillId="20" borderId="12" xfId="3" applyFont="1" applyFill="1" applyBorder="1" applyAlignment="1">
      <alignment horizontal="center" vertical="center" wrapText="1"/>
    </xf>
    <xf numFmtId="0" fontId="26" fillId="20" borderId="15" xfId="3" applyFont="1" applyFill="1" applyBorder="1" applyAlignment="1">
      <alignment horizontal="center" vertical="center" wrapText="1"/>
    </xf>
    <xf numFmtId="0" fontId="26" fillId="16" borderId="12" xfId="0" applyFont="1" applyFill="1" applyBorder="1" applyAlignment="1">
      <alignment horizontal="center" vertical="center" wrapText="1"/>
    </xf>
    <xf numFmtId="0" fontId="33" fillId="17" borderId="7" xfId="3" applyFont="1" applyFill="1" applyBorder="1" applyAlignment="1" applyProtection="1">
      <alignment horizontal="center" vertical="center" wrapText="1"/>
      <protection locked="0"/>
    </xf>
    <xf numFmtId="0" fontId="33" fillId="4" borderId="1" xfId="3" applyFont="1" applyFill="1" applyBorder="1" applyAlignment="1" applyProtection="1">
      <alignment horizontal="center" vertical="center" wrapText="1"/>
      <protection locked="0"/>
    </xf>
    <xf numFmtId="0" fontId="33" fillId="4" borderId="1" xfId="3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0" fillId="0" borderId="0" xfId="0" applyProtection="1">
      <protection hidden="1"/>
    </xf>
    <xf numFmtId="0" fontId="0" fillId="20" borderId="0" xfId="0" applyFill="1" applyProtection="1">
      <protection hidden="1"/>
    </xf>
    <xf numFmtId="0" fontId="32" fillId="4" borderId="0" xfId="0" applyFont="1" applyFill="1" applyProtection="1">
      <protection hidden="1"/>
    </xf>
    <xf numFmtId="0" fontId="44" fillId="20" borderId="0" xfId="0" applyFont="1" applyFill="1" applyProtection="1">
      <protection hidden="1"/>
    </xf>
    <xf numFmtId="0" fontId="0" fillId="20" borderId="0" xfId="0" applyFill="1" applyAlignment="1" applyProtection="1">
      <alignment horizontal="left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45" fillId="0" borderId="0" xfId="0" applyFont="1" applyProtection="1">
      <protection hidden="1"/>
    </xf>
    <xf numFmtId="0" fontId="46" fillId="17" borderId="1" xfId="0" applyFont="1" applyFill="1" applyBorder="1" applyAlignment="1" applyProtection="1">
      <alignment horizontal="center" vertical="center" wrapText="1"/>
      <protection hidden="1"/>
    </xf>
    <xf numFmtId="0" fontId="46" fillId="17" borderId="19" xfId="0" applyFont="1" applyFill="1" applyBorder="1" applyAlignment="1" applyProtection="1">
      <alignment horizontal="center" vertical="center" wrapText="1"/>
      <protection hidden="1"/>
    </xf>
    <xf numFmtId="0" fontId="47" fillId="4" borderId="19" xfId="0" applyFont="1" applyFill="1" applyBorder="1" applyAlignment="1" applyProtection="1">
      <alignment horizontal="center" vertical="center" wrapText="1"/>
      <protection locked="0"/>
    </xf>
    <xf numFmtId="0" fontId="44" fillId="20" borderId="19" xfId="0" applyFont="1" applyFill="1" applyBorder="1" applyAlignment="1" applyProtection="1">
      <alignment horizontal="center" vertical="center"/>
      <protection hidden="1"/>
    </xf>
    <xf numFmtId="0" fontId="47" fillId="20" borderId="20" xfId="0" applyFont="1" applyFill="1" applyBorder="1" applyAlignment="1" applyProtection="1">
      <alignment horizontal="left" vertical="center" wrapText="1"/>
      <protection hidden="1"/>
    </xf>
    <xf numFmtId="0" fontId="47" fillId="17" borderId="20" xfId="0" applyFont="1" applyFill="1" applyBorder="1" applyAlignment="1" applyProtection="1">
      <alignment horizontal="center" vertical="center" wrapText="1"/>
      <protection hidden="1"/>
    </xf>
    <xf numFmtId="0" fontId="47" fillId="4" borderId="1" xfId="0" applyFont="1" applyFill="1" applyBorder="1" applyAlignment="1" applyProtection="1">
      <alignment horizontal="center" vertical="center" wrapText="1"/>
      <protection locked="0"/>
    </xf>
    <xf numFmtId="0" fontId="44" fillId="20" borderId="1" xfId="0" applyFont="1" applyFill="1" applyBorder="1" applyAlignment="1" applyProtection="1">
      <alignment horizontal="center" vertical="center"/>
      <protection hidden="1"/>
    </xf>
    <xf numFmtId="0" fontId="47" fillId="20" borderId="21" xfId="0" applyFont="1" applyFill="1" applyBorder="1" applyAlignment="1" applyProtection="1">
      <alignment horizontal="left" vertical="center" wrapText="1"/>
      <protection hidden="1"/>
    </xf>
    <xf numFmtId="0" fontId="47" fillId="17" borderId="21" xfId="0" applyFont="1" applyFill="1" applyBorder="1" applyAlignment="1" applyProtection="1">
      <alignment horizontal="center" vertical="center" wrapText="1"/>
      <protection hidden="1"/>
    </xf>
    <xf numFmtId="0" fontId="46" fillId="17" borderId="2" xfId="0" applyFont="1" applyFill="1" applyBorder="1" applyAlignment="1" applyProtection="1">
      <alignment horizontal="center" vertical="center" wrapText="1"/>
      <protection hidden="1"/>
    </xf>
    <xf numFmtId="0" fontId="46" fillId="17" borderId="4" xfId="0" applyFont="1" applyFill="1" applyBorder="1" applyAlignment="1" applyProtection="1">
      <alignment horizontal="center" vertical="center" wrapText="1"/>
      <protection hidden="1"/>
    </xf>
    <xf numFmtId="0" fontId="47" fillId="4" borderId="4" xfId="0" applyFont="1" applyFill="1" applyBorder="1" applyAlignment="1" applyProtection="1">
      <alignment horizontal="center" vertical="center" wrapText="1"/>
      <protection locked="0"/>
    </xf>
    <xf numFmtId="0" fontId="44" fillId="20" borderId="4" xfId="0" applyFont="1" applyFill="1" applyBorder="1" applyAlignment="1" applyProtection="1">
      <alignment horizontal="center" vertical="center"/>
      <protection hidden="1"/>
    </xf>
    <xf numFmtId="0" fontId="47" fillId="20" borderId="22" xfId="0" applyFont="1" applyFill="1" applyBorder="1" applyAlignment="1" applyProtection="1">
      <alignment horizontal="left" vertical="center" wrapText="1"/>
      <protection hidden="1"/>
    </xf>
    <xf numFmtId="0" fontId="47" fillId="17" borderId="22" xfId="0" applyFont="1" applyFill="1" applyBorder="1" applyAlignment="1" applyProtection="1">
      <alignment horizontal="center" vertical="center" wrapText="1"/>
      <protection hidden="1"/>
    </xf>
    <xf numFmtId="0" fontId="47" fillId="17" borderId="23" xfId="0" applyFont="1" applyFill="1" applyBorder="1" applyAlignment="1" applyProtection="1">
      <alignment horizontal="center" vertical="center" wrapText="1"/>
      <protection hidden="1"/>
    </xf>
    <xf numFmtId="0" fontId="47" fillId="17" borderId="19" xfId="0" applyFont="1" applyFill="1" applyBorder="1" applyAlignment="1" applyProtection="1">
      <alignment horizontal="center" vertical="center" wrapText="1"/>
      <protection hidden="1"/>
    </xf>
    <xf numFmtId="0" fontId="48" fillId="20" borderId="19" xfId="0" applyFont="1" applyFill="1" applyBorder="1" applyAlignment="1" applyProtection="1">
      <alignment horizontal="center" vertical="center"/>
      <protection hidden="1"/>
    </xf>
    <xf numFmtId="0" fontId="47" fillId="17" borderId="24" xfId="0" applyFont="1" applyFill="1" applyBorder="1" applyAlignment="1" applyProtection="1">
      <alignment horizontal="center" vertical="center" wrapText="1"/>
      <protection hidden="1"/>
    </xf>
    <xf numFmtId="0" fontId="47" fillId="17" borderId="1" xfId="0" applyFont="1" applyFill="1" applyBorder="1" applyAlignment="1" applyProtection="1">
      <alignment horizontal="center" vertical="center" wrapText="1"/>
      <protection hidden="1"/>
    </xf>
    <xf numFmtId="0" fontId="48" fillId="20" borderId="1" xfId="0" applyFont="1" applyFill="1" applyBorder="1" applyAlignment="1" applyProtection="1">
      <alignment horizontal="center" vertical="center"/>
      <protection hidden="1"/>
    </xf>
    <xf numFmtId="0" fontId="47" fillId="17" borderId="25" xfId="0" applyFont="1" applyFill="1" applyBorder="1" applyAlignment="1" applyProtection="1">
      <alignment horizontal="center" vertical="center" wrapText="1"/>
      <protection hidden="1"/>
    </xf>
    <xf numFmtId="0" fontId="47" fillId="17" borderId="4" xfId="0" applyFont="1" applyFill="1" applyBorder="1" applyAlignment="1" applyProtection="1">
      <alignment horizontal="center" vertical="center" wrapText="1"/>
      <protection hidden="1"/>
    </xf>
    <xf numFmtId="0" fontId="48" fillId="20" borderId="4" xfId="0" applyFont="1" applyFill="1" applyBorder="1" applyAlignment="1" applyProtection="1">
      <alignment horizontal="center" vertical="center"/>
      <protection hidden="1"/>
    </xf>
    <xf numFmtId="0" fontId="35" fillId="0" borderId="0" xfId="0" applyFont="1" applyProtection="1">
      <protection hidden="1"/>
    </xf>
    <xf numFmtId="0" fontId="50" fillId="18" borderId="26" xfId="0" applyFont="1" applyFill="1" applyBorder="1" applyAlignment="1" applyProtection="1">
      <alignment horizontal="center" vertical="center" wrapText="1"/>
      <protection hidden="1"/>
    </xf>
    <xf numFmtId="0" fontId="35" fillId="18" borderId="27" xfId="0" applyFont="1" applyFill="1" applyBorder="1" applyAlignment="1" applyProtection="1">
      <alignment horizontal="center" vertical="center" wrapText="1"/>
      <protection hidden="1"/>
    </xf>
    <xf numFmtId="0" fontId="35" fillId="18" borderId="1" xfId="0" applyFont="1" applyFill="1" applyBorder="1" applyAlignment="1" applyProtection="1">
      <alignment horizontal="center" vertical="center" wrapText="1"/>
      <protection hidden="1"/>
    </xf>
    <xf numFmtId="0" fontId="35" fillId="18" borderId="28" xfId="0" applyFont="1" applyFill="1" applyBorder="1" applyAlignment="1" applyProtection="1">
      <alignment horizontal="center" vertical="center" wrapText="1"/>
      <protection hidden="1"/>
    </xf>
    <xf numFmtId="0" fontId="51" fillId="17" borderId="27" xfId="0" applyFont="1" applyFill="1" applyBorder="1" applyAlignment="1" applyProtection="1">
      <alignment horizontal="center" vertical="center" wrapText="1"/>
      <protection hidden="1"/>
    </xf>
    <xf numFmtId="0" fontId="51" fillId="17" borderId="1" xfId="0" applyFont="1" applyFill="1" applyBorder="1" applyAlignment="1" applyProtection="1">
      <alignment horizontal="center" vertical="center" wrapText="1"/>
      <protection hidden="1"/>
    </xf>
    <xf numFmtId="0" fontId="35" fillId="18" borderId="28" xfId="0" applyFont="1" applyFill="1" applyBorder="1" applyProtection="1">
      <protection hidden="1"/>
    </xf>
    <xf numFmtId="0" fontId="51" fillId="17" borderId="27" xfId="0" applyFont="1" applyFill="1" applyBorder="1" applyProtection="1">
      <protection hidden="1"/>
    </xf>
    <xf numFmtId="0" fontId="51" fillId="17" borderId="1" xfId="0" applyFont="1" applyFill="1" applyBorder="1" applyProtection="1">
      <protection hidden="1"/>
    </xf>
    <xf numFmtId="0" fontId="35" fillId="18" borderId="29" xfId="0" applyFont="1" applyFill="1" applyBorder="1" applyProtection="1">
      <protection hidden="1"/>
    </xf>
    <xf numFmtId="0" fontId="32" fillId="6" borderId="0" xfId="0" applyFont="1" applyFill="1"/>
    <xf numFmtId="0" fontId="32" fillId="6" borderId="0" xfId="0" applyFont="1" applyFill="1" applyAlignment="1">
      <alignment horizontal="center"/>
    </xf>
    <xf numFmtId="0" fontId="25" fillId="6" borderId="7" xfId="2" applyFont="1" applyFill="1" applyBorder="1" applyAlignment="1">
      <alignment vertical="center" wrapText="1"/>
    </xf>
    <xf numFmtId="0" fontId="25" fillId="6" borderId="30" xfId="2" applyFont="1" applyFill="1" applyBorder="1" applyAlignment="1">
      <alignment vertical="center" wrapText="1"/>
    </xf>
    <xf numFmtId="0" fontId="32" fillId="4" borderId="0" xfId="0" applyFont="1" applyFill="1"/>
    <xf numFmtId="0" fontId="32" fillId="4" borderId="0" xfId="0" applyFont="1" applyFill="1" applyAlignment="1">
      <alignment horizontal="center"/>
    </xf>
    <xf numFmtId="0" fontId="33" fillId="22" borderId="1" xfId="3" applyFont="1" applyFill="1" applyBorder="1" applyAlignment="1">
      <alignment horizontal="center" vertical="center" wrapText="1"/>
    </xf>
    <xf numFmtId="0" fontId="55" fillId="4" borderId="13" xfId="3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26" fillId="21" borderId="30" xfId="2" applyFont="1" applyFill="1" applyBorder="1" applyAlignment="1">
      <alignment vertical="center" wrapText="1"/>
    </xf>
    <xf numFmtId="0" fontId="26" fillId="21" borderId="7" xfId="2" applyFont="1" applyFill="1" applyBorder="1" applyAlignment="1">
      <alignment vertical="center" wrapText="1"/>
    </xf>
    <xf numFmtId="0" fontId="26" fillId="21" borderId="31" xfId="2" applyFont="1" applyFill="1" applyBorder="1" applyAlignment="1">
      <alignment vertical="center" wrapText="1"/>
    </xf>
    <xf numFmtId="0" fontId="26" fillId="16" borderId="10" xfId="2" applyFont="1" applyFill="1" applyBorder="1" applyAlignment="1">
      <alignment horizontal="center" vertical="center" wrapText="1"/>
    </xf>
    <xf numFmtId="0" fontId="56" fillId="23" borderId="12" xfId="2" applyFont="1" applyFill="1" applyBorder="1" applyAlignment="1">
      <alignment horizontal="center" vertical="center" wrapText="1"/>
    </xf>
    <xf numFmtId="0" fontId="33" fillId="18" borderId="10" xfId="2" applyFont="1" applyFill="1" applyBorder="1" applyAlignment="1">
      <alignment horizontal="center" vertical="center" wrapText="1"/>
    </xf>
    <xf numFmtId="166" fontId="55" fillId="17" borderId="10" xfId="2" applyNumberFormat="1" applyFont="1" applyFill="1" applyBorder="1" applyAlignment="1" applyProtection="1">
      <alignment horizontal="center" vertical="center" wrapText="1"/>
      <protection locked="0"/>
    </xf>
    <xf numFmtId="0" fontId="55" fillId="17" borderId="10" xfId="2" applyFont="1" applyFill="1" applyBorder="1" applyAlignment="1" applyProtection="1">
      <alignment horizontal="center" vertical="center" wrapText="1"/>
      <protection locked="0"/>
    </xf>
    <xf numFmtId="0" fontId="56" fillId="23" borderId="15" xfId="2" applyFont="1" applyFill="1" applyBorder="1" applyAlignment="1">
      <alignment horizontal="center" vertical="center" wrapText="1"/>
    </xf>
    <xf numFmtId="0" fontId="33" fillId="23" borderId="15" xfId="2" applyFont="1" applyFill="1" applyBorder="1" applyAlignment="1">
      <alignment horizontal="center" vertical="center" wrapText="1"/>
    </xf>
    <xf numFmtId="0" fontId="56" fillId="23" borderId="13" xfId="2" applyFont="1" applyFill="1" applyBorder="1" applyAlignment="1">
      <alignment horizontal="center" vertical="center" wrapText="1"/>
    </xf>
    <xf numFmtId="0" fontId="55" fillId="4" borderId="10" xfId="2" applyFont="1" applyFill="1" applyBorder="1" applyAlignment="1">
      <alignment horizontal="center" vertical="center" wrapText="1"/>
    </xf>
    <xf numFmtId="0" fontId="58" fillId="0" borderId="0" xfId="0" applyFont="1"/>
    <xf numFmtId="0" fontId="50" fillId="5" borderId="1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justify" vertical="center" wrapText="1"/>
    </xf>
    <xf numFmtId="0" fontId="58" fillId="0" borderId="0" xfId="0" applyFont="1" applyAlignment="1">
      <alignment vertical="center"/>
    </xf>
    <xf numFmtId="0" fontId="6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0" fillId="5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35" fillId="0" borderId="0" xfId="0" applyFont="1"/>
    <xf numFmtId="49" fontId="60" fillId="0" borderId="1" xfId="0" applyNumberFormat="1" applyFont="1" applyBorder="1" applyAlignment="1">
      <alignment horizontal="center" vertical="center" wrapText="1"/>
    </xf>
    <xf numFmtId="49" fontId="35" fillId="0" borderId="0" xfId="0" applyNumberFormat="1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46" fillId="0" borderId="0" xfId="0" applyFont="1"/>
    <xf numFmtId="49" fontId="3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25" fillId="6" borderId="10" xfId="2" applyFont="1" applyFill="1" applyBorder="1" applyAlignment="1">
      <alignment vertical="center" wrapText="1"/>
    </xf>
    <xf numFmtId="0" fontId="9" fillId="4" borderId="14" xfId="0" applyFont="1" applyFill="1" applyBorder="1" applyAlignment="1" applyProtection="1">
      <alignment vertical="center" wrapText="1"/>
      <protection hidden="1"/>
    </xf>
    <xf numFmtId="0" fontId="36" fillId="6" borderId="1" xfId="0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0" fontId="26" fillId="21" borderId="11" xfId="3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6" fillId="16" borderId="12" xfId="2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26" fillId="16" borderId="9" xfId="2" applyFont="1" applyFill="1" applyBorder="1" applyAlignment="1">
      <alignment horizontal="center" vertical="center" wrapText="1"/>
    </xf>
    <xf numFmtId="0" fontId="26" fillId="16" borderId="32" xfId="2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26" fillId="16" borderId="12" xfId="2" applyFont="1" applyFill="1" applyBorder="1" applyAlignment="1">
      <alignment horizontal="center" vertical="top" wrapText="1"/>
    </xf>
    <xf numFmtId="0" fontId="0" fillId="4" borderId="0" xfId="0" applyFill="1" applyAlignment="1">
      <alignment vertical="top"/>
    </xf>
    <xf numFmtId="0" fontId="30" fillId="0" borderId="0" xfId="0" applyFont="1" applyAlignment="1">
      <alignment vertical="top"/>
    </xf>
    <xf numFmtId="0" fontId="30" fillId="4" borderId="0" xfId="0" applyFont="1" applyFill="1" applyAlignment="1">
      <alignment vertical="top"/>
    </xf>
    <xf numFmtId="0" fontId="3" fillId="0" borderId="0" xfId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16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12" borderId="4" xfId="0" applyFont="1" applyFill="1" applyBorder="1" applyAlignment="1">
      <alignment horizontal="center" vertical="center" wrapText="1"/>
    </xf>
    <xf numFmtId="0" fontId="17" fillId="13" borderId="4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 applyProtection="1">
      <alignment horizontal="left" vertical="top" wrapText="1"/>
      <protection locked="0"/>
    </xf>
    <xf numFmtId="0" fontId="12" fillId="15" borderId="5" xfId="0" applyFont="1" applyFill="1" applyBorder="1" applyAlignment="1" applyProtection="1">
      <alignment horizontal="left" vertical="top" wrapText="1"/>
      <protection locked="0"/>
    </xf>
    <xf numFmtId="0" fontId="9" fillId="6" borderId="1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 applyProtection="1">
      <alignment horizontal="left" vertical="top" wrapText="1"/>
      <protection locked="0"/>
    </xf>
    <xf numFmtId="0" fontId="12" fillId="11" borderId="5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33" fillId="17" borderId="1" xfId="2" applyFont="1" applyFill="1" applyBorder="1" applyAlignment="1" applyProtection="1">
      <alignment horizontal="center" vertical="center" wrapText="1"/>
      <protection hidden="1"/>
    </xf>
    <xf numFmtId="0" fontId="33" fillId="4" borderId="1" xfId="2" applyFont="1" applyFill="1" applyBorder="1" applyAlignment="1" applyProtection="1">
      <alignment horizontal="center" vertical="center" wrapText="1"/>
      <protection locked="0"/>
    </xf>
    <xf numFmtId="0" fontId="33" fillId="0" borderId="1" xfId="2" applyFont="1" applyBorder="1" applyAlignment="1" applyProtection="1">
      <alignment horizontal="center" vertical="center" wrapText="1"/>
      <protection locked="0"/>
    </xf>
    <xf numFmtId="0" fontId="33" fillId="18" borderId="1" xfId="2" applyFont="1" applyFill="1" applyBorder="1" applyAlignment="1">
      <alignment horizontal="center" vertical="center" wrapText="1"/>
    </xf>
    <xf numFmtId="165" fontId="3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5" fillId="4" borderId="1" xfId="2" applyFont="1" applyFill="1" applyBorder="1" applyAlignment="1" applyProtection="1">
      <alignment horizontal="center" vertical="center" wrapText="1"/>
      <protection locked="0"/>
    </xf>
    <xf numFmtId="0" fontId="33" fillId="17" borderId="5" xfId="2" applyFont="1" applyFill="1" applyBorder="1" applyAlignment="1" applyProtection="1">
      <alignment horizontal="center" vertical="center" wrapText="1"/>
      <protection hidden="1"/>
    </xf>
    <xf numFmtId="0" fontId="33" fillId="4" borderId="5" xfId="2" applyFont="1" applyFill="1" applyBorder="1" applyAlignment="1" applyProtection="1">
      <alignment horizontal="center" vertical="center" wrapText="1"/>
      <protection locked="0"/>
    </xf>
    <xf numFmtId="0" fontId="35" fillId="4" borderId="5" xfId="2" applyFont="1" applyFill="1" applyBorder="1" applyAlignment="1" applyProtection="1">
      <alignment horizontal="center" vertical="center" wrapText="1"/>
      <protection locked="0"/>
    </xf>
    <xf numFmtId="165" fontId="33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29" fillId="16" borderId="8" xfId="2" applyFont="1" applyFill="1" applyBorder="1" applyAlignment="1">
      <alignment horizontal="center" wrapText="1"/>
    </xf>
    <xf numFmtId="0" fontId="24" fillId="5" borderId="0" xfId="0" applyFont="1" applyFill="1" applyAlignment="1">
      <alignment horizontal="left" vertical="center"/>
    </xf>
    <xf numFmtId="0" fontId="24" fillId="5" borderId="6" xfId="0" applyFont="1" applyFill="1" applyBorder="1" applyAlignment="1">
      <alignment horizontal="left" vertical="center"/>
    </xf>
    <xf numFmtId="0" fontId="25" fillId="6" borderId="7" xfId="2" applyFont="1" applyFill="1" applyBorder="1" applyAlignment="1">
      <alignment horizontal="center" vertical="center" wrapText="1"/>
    </xf>
    <xf numFmtId="0" fontId="25" fillId="6" borderId="30" xfId="2" applyFont="1" applyFill="1" applyBorder="1" applyAlignment="1">
      <alignment horizontal="center" vertical="center" wrapText="1"/>
    </xf>
    <xf numFmtId="0" fontId="25" fillId="6" borderId="31" xfId="2" applyFont="1" applyFill="1" applyBorder="1" applyAlignment="1">
      <alignment horizontal="center" vertical="center" wrapText="1"/>
    </xf>
    <xf numFmtId="0" fontId="25" fillId="6" borderId="10" xfId="2" applyFont="1" applyFill="1" applyBorder="1" applyAlignment="1">
      <alignment horizontal="center" vertical="center" wrapText="1"/>
    </xf>
    <xf numFmtId="0" fontId="25" fillId="4" borderId="11" xfId="2" applyFont="1" applyFill="1" applyBorder="1" applyAlignment="1">
      <alignment horizontal="left" vertical="center" wrapText="1"/>
    </xf>
    <xf numFmtId="0" fontId="25" fillId="4" borderId="7" xfId="2" applyFont="1" applyFill="1" applyBorder="1" applyAlignment="1">
      <alignment horizontal="left" vertical="center" wrapText="1"/>
    </xf>
    <xf numFmtId="0" fontId="26" fillId="16" borderId="7" xfId="2" applyFont="1" applyFill="1" applyBorder="1" applyAlignment="1">
      <alignment horizontal="center" vertical="center" wrapText="1"/>
    </xf>
    <xf numFmtId="0" fontId="26" fillId="16" borderId="31" xfId="2" applyFont="1" applyFill="1" applyBorder="1" applyAlignment="1">
      <alignment horizontal="center" vertical="center" wrapText="1"/>
    </xf>
    <xf numFmtId="0" fontId="28" fillId="16" borderId="15" xfId="2" applyFont="1" applyFill="1" applyBorder="1" applyAlignment="1">
      <alignment horizontal="center" vertical="top" wrapText="1"/>
    </xf>
    <xf numFmtId="0" fontId="28" fillId="16" borderId="13" xfId="2" applyFont="1" applyFill="1" applyBorder="1" applyAlignment="1">
      <alignment horizontal="center" vertical="top" wrapText="1"/>
    </xf>
    <xf numFmtId="0" fontId="0" fillId="4" borderId="0" xfId="0" applyFill="1" applyAlignment="1">
      <alignment horizontal="left" vertical="center"/>
    </xf>
    <xf numFmtId="0" fontId="36" fillId="6" borderId="1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left" vertical="center" wrapText="1"/>
      <protection hidden="1"/>
    </xf>
    <xf numFmtId="0" fontId="38" fillId="19" borderId="1" xfId="0" applyFont="1" applyFill="1" applyBorder="1" applyAlignment="1" applyProtection="1">
      <alignment horizontal="center" vertical="center" wrapText="1"/>
      <protection hidden="1"/>
    </xf>
    <xf numFmtId="0" fontId="38" fillId="16" borderId="1" xfId="0" applyFont="1" applyFill="1" applyBorder="1" applyAlignment="1" applyProtection="1">
      <alignment horizontal="center" vertical="center" wrapText="1"/>
      <protection hidden="1"/>
    </xf>
    <xf numFmtId="0" fontId="38" fillId="16" borderId="2" xfId="0" applyFont="1" applyFill="1" applyBorder="1" applyAlignment="1" applyProtection="1">
      <alignment horizontal="center" vertical="center" wrapText="1"/>
      <protection hidden="1"/>
    </xf>
    <xf numFmtId="49" fontId="3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3" fillId="17" borderId="1" xfId="3" applyFont="1" applyFill="1" applyBorder="1" applyAlignment="1" applyProtection="1">
      <alignment horizontal="center" vertical="center" wrapText="1"/>
      <protection hidden="1"/>
    </xf>
    <xf numFmtId="0" fontId="33" fillId="4" borderId="1" xfId="3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42" fillId="16" borderId="13" xfId="3" applyFont="1" applyFill="1" applyBorder="1" applyAlignment="1">
      <alignment horizontal="center" vertical="center" wrapText="1"/>
    </xf>
    <xf numFmtId="0" fontId="26" fillId="16" borderId="15" xfId="3" applyFont="1" applyFill="1" applyBorder="1" applyAlignment="1">
      <alignment horizontal="center" vertical="center" wrapText="1"/>
    </xf>
    <xf numFmtId="0" fontId="26" fillId="16" borderId="12" xfId="3" applyFont="1" applyFill="1" applyBorder="1" applyAlignment="1">
      <alignment horizontal="center" vertical="center" wrapText="1"/>
    </xf>
    <xf numFmtId="3" fontId="26" fillId="16" borderId="12" xfId="3" applyNumberFormat="1" applyFont="1" applyFill="1" applyBorder="1" applyAlignment="1">
      <alignment horizontal="center" vertical="center" wrapText="1"/>
    </xf>
    <xf numFmtId="0" fontId="26" fillId="16" borderId="10" xfId="3" applyFont="1" applyFill="1" applyBorder="1" applyAlignment="1">
      <alignment horizontal="center" vertical="center" wrapText="1"/>
    </xf>
    <xf numFmtId="0" fontId="47" fillId="17" borderId="18" xfId="0" applyFont="1" applyFill="1" applyBorder="1" applyAlignment="1" applyProtection="1">
      <alignment horizontal="center" vertical="center" wrapText="1"/>
      <protection hidden="1"/>
    </xf>
    <xf numFmtId="0" fontId="46" fillId="17" borderId="18" xfId="0" applyFont="1" applyFill="1" applyBorder="1" applyAlignment="1" applyProtection="1">
      <alignment horizontal="center" vertical="center" wrapText="1"/>
      <protection hidden="1"/>
    </xf>
    <xf numFmtId="0" fontId="46" fillId="17" borderId="16" xfId="0" applyFont="1" applyFill="1" applyBorder="1" applyAlignment="1" applyProtection="1">
      <alignment horizontal="center" vertical="center" wrapText="1"/>
      <protection hidden="1"/>
    </xf>
    <xf numFmtId="0" fontId="46" fillId="17" borderId="17" xfId="0" applyFont="1" applyFill="1" applyBorder="1" applyAlignment="1" applyProtection="1">
      <alignment horizontal="center" vertical="center" wrapText="1"/>
      <protection hidden="1"/>
    </xf>
    <xf numFmtId="0" fontId="26" fillId="16" borderId="15" xfId="2" applyFont="1" applyFill="1" applyBorder="1" applyAlignment="1">
      <alignment horizontal="center" vertical="center" wrapText="1"/>
    </xf>
    <xf numFmtId="0" fontId="26" fillId="16" borderId="12" xfId="2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  <xf numFmtId="0" fontId="52" fillId="5" borderId="6" xfId="0" applyFont="1" applyFill="1" applyBorder="1" applyAlignment="1">
      <alignment horizontal="center" vertical="center"/>
    </xf>
    <xf numFmtId="0" fontId="25" fillId="4" borderId="12" xfId="2" applyFont="1" applyFill="1" applyBorder="1" applyAlignment="1">
      <alignment horizontal="left" vertical="center" wrapText="1"/>
    </xf>
    <xf numFmtId="0" fontId="33" fillId="18" borderId="10" xfId="2" applyFont="1" applyFill="1" applyBorder="1" applyAlignment="1">
      <alignment horizontal="center" vertical="center" wrapText="1"/>
    </xf>
    <xf numFmtId="0" fontId="26" fillId="21" borderId="10" xfId="2" applyFont="1" applyFill="1" applyBorder="1" applyAlignment="1">
      <alignment horizontal="center" vertical="center" wrapText="1"/>
    </xf>
    <xf numFmtId="0" fontId="42" fillId="16" borderId="10" xfId="2" applyFont="1" applyFill="1" applyBorder="1" applyAlignment="1">
      <alignment horizontal="center" vertical="center" wrapText="1"/>
    </xf>
    <xf numFmtId="0" fontId="26" fillId="16" borderId="10" xfId="2" applyFont="1" applyFill="1" applyBorder="1" applyAlignment="1">
      <alignment horizontal="center" vertical="center" wrapText="1"/>
    </xf>
    <xf numFmtId="0" fontId="26" fillId="16" borderId="13" xfId="2" applyFont="1" applyFill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49" fontId="60" fillId="0" borderId="1" xfId="0" applyNumberFormat="1" applyFont="1" applyBorder="1" applyAlignment="1">
      <alignment horizontal="left" wrapText="1"/>
    </xf>
    <xf numFmtId="0" fontId="50" fillId="5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6000000}"/>
    <cellStyle name="Normal 3" xfId="2" xr:uid="{00000000-0005-0000-0000-000007000000}"/>
    <cellStyle name="Normal 3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A6A6A6"/>
      <rgbColor rgb="FF993366"/>
      <rgbColor rgb="FFFFFAE2"/>
      <rgbColor rgb="FFF0FC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FEE"/>
      <rgbColor rgb="FFEFEFEF"/>
      <rgbColor rgb="FFFFEFEB"/>
      <rgbColor rgb="FFBFBFBF"/>
      <rgbColor rgb="FFF2F2F2"/>
      <rgbColor rgb="FFCC99FF"/>
      <rgbColor rgb="FFFBE5D6"/>
      <rgbColor rgb="FF2E75B6"/>
      <rgbColor rgb="FF8CD293"/>
      <rgbColor rgb="FF70AD47"/>
      <rgbColor rgb="FFFFC000"/>
      <rgbColor rgb="FFBF9000"/>
      <rgbColor rgb="FFC55A11"/>
      <rgbColor rgb="FF7F7F7F"/>
      <rgbColor rgb="FF999999"/>
      <rgbColor rgb="FF003366"/>
      <rgbColor rgb="FF31859C"/>
      <rgbColor rgb="FF003300"/>
      <rgbColor rgb="FF333300"/>
      <rgbColor rgb="FFFF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57240</xdr:colOff>
      <xdr:row>1</xdr:row>
      <xdr:rowOff>0</xdr:rowOff>
    </xdr:from>
    <xdr:to>
      <xdr:col>1</xdr:col>
      <xdr:colOff>57240</xdr:colOff>
      <xdr:row>4</xdr:row>
      <xdr:rowOff>80280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9080" y="0"/>
          <a:ext cx="0" cy="1156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12960</xdr:rowOff>
    </xdr:from>
    <xdr:to>
      <xdr:col>0</xdr:col>
      <xdr:colOff>1302840</xdr:colOff>
      <xdr:row>3</xdr:row>
      <xdr:rowOff>56880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90000"/>
        </a:blip>
        <a:stretch/>
      </xdr:blipFill>
      <xdr:spPr>
        <a:xfrm>
          <a:off x="0" y="12960"/>
          <a:ext cx="13028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1280160</xdr:colOff>
      <xdr:row>3</xdr:row>
      <xdr:rowOff>35640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90000"/>
        </a:blip>
        <a:stretch/>
      </xdr:blipFill>
      <xdr:spPr>
        <a:xfrm>
          <a:off x="0" y="0"/>
          <a:ext cx="1280160" cy="616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1320120</xdr:colOff>
      <xdr:row>2</xdr:row>
      <xdr:rowOff>45000</xdr:rowOff>
    </xdr:to>
    <xdr:pic>
      <xdr:nvPicPr>
        <xdr:cNvPr id="3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90000"/>
        </a:blip>
        <a:stretch/>
      </xdr:blipFill>
      <xdr:spPr>
        <a:xfrm>
          <a:off x="0" y="0"/>
          <a:ext cx="1320120" cy="62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95400</xdr:colOff>
      <xdr:row>0</xdr:row>
      <xdr:rowOff>0</xdr:rowOff>
    </xdr:from>
    <xdr:to>
      <xdr:col>2</xdr:col>
      <xdr:colOff>1420920</xdr:colOff>
      <xdr:row>4</xdr:row>
      <xdr:rowOff>38880</xdr:rowOff>
    </xdr:to>
    <xdr:pic>
      <xdr:nvPicPr>
        <xdr:cNvPr id="4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90000"/>
        </a:blip>
        <a:stretch/>
      </xdr:blipFill>
      <xdr:spPr>
        <a:xfrm>
          <a:off x="95400" y="0"/>
          <a:ext cx="1325520" cy="619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11520</xdr:rowOff>
    </xdr:from>
    <xdr:to>
      <xdr:col>2</xdr:col>
      <xdr:colOff>1315080</xdr:colOff>
      <xdr:row>3</xdr:row>
      <xdr:rowOff>47160</xdr:rowOff>
    </xdr:to>
    <xdr:pic>
      <xdr:nvPicPr>
        <xdr:cNvPr id="5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90000"/>
        </a:blip>
        <a:stretch/>
      </xdr:blipFill>
      <xdr:spPr>
        <a:xfrm>
          <a:off x="0" y="11520"/>
          <a:ext cx="1315080" cy="616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16560</xdr:colOff>
      <xdr:row>0</xdr:row>
      <xdr:rowOff>0</xdr:rowOff>
    </xdr:from>
    <xdr:to>
      <xdr:col>2</xdr:col>
      <xdr:colOff>407880</xdr:colOff>
      <xdr:row>3</xdr:row>
      <xdr:rowOff>35640</xdr:rowOff>
    </xdr:to>
    <xdr:pic>
      <xdr:nvPicPr>
        <xdr:cNvPr id="6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90000"/>
        </a:blip>
        <a:stretch/>
      </xdr:blipFill>
      <xdr:spPr>
        <a:xfrm>
          <a:off x="16560" y="0"/>
          <a:ext cx="1368000" cy="616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opLeftCell="A2" zoomScale="130" zoomScaleNormal="130" workbookViewId="0">
      <selection activeCell="B14" sqref="B14"/>
    </sheetView>
  </sheetViews>
  <sheetFormatPr defaultColWidth="0" defaultRowHeight="15" x14ac:dyDescent="0.25"/>
  <cols>
    <col min="1" max="1" width="4.5703125" style="1" customWidth="1"/>
    <col min="2" max="2" width="53.42578125" style="2" customWidth="1"/>
    <col min="3" max="3" width="105.42578125" style="2" customWidth="1"/>
    <col min="4" max="4" width="4.5703125" customWidth="1"/>
    <col min="5" max="6" width="4.5703125" hidden="1" customWidth="1"/>
    <col min="7" max="12" width="11.5703125" hidden="1" customWidth="1"/>
    <col min="13" max="16384" width="9.42578125" hidden="1"/>
  </cols>
  <sheetData>
    <row r="1" spans="2:6" s="1" customFormat="1" ht="28.5" hidden="1" customHeight="1" x14ac:dyDescent="0.2"/>
    <row r="2" spans="2:6" ht="50.25" customHeight="1" x14ac:dyDescent="0.25">
      <c r="B2" s="164" t="s">
        <v>0</v>
      </c>
      <c r="C2" s="164"/>
    </row>
    <row r="3" spans="2:6" x14ac:dyDescent="0.25">
      <c r="B3" s="3"/>
      <c r="C3" s="3"/>
    </row>
    <row r="4" spans="2:6" ht="19.5" customHeight="1" x14ac:dyDescent="0.25">
      <c r="B4" s="4" t="s">
        <v>1</v>
      </c>
      <c r="C4" s="5"/>
    </row>
    <row r="5" spans="2:6" ht="19.5" customHeight="1" x14ac:dyDescent="0.25">
      <c r="B5" s="4" t="s">
        <v>2</v>
      </c>
      <c r="C5" s="5"/>
      <c r="E5" t="s">
        <v>3</v>
      </c>
      <c r="F5" t="s">
        <v>4</v>
      </c>
    </row>
    <row r="6" spans="2:6" ht="19.5" customHeight="1" x14ac:dyDescent="0.25">
      <c r="B6" s="4" t="s">
        <v>5</v>
      </c>
      <c r="C6" s="5"/>
    </row>
    <row r="7" spans="2:6" ht="100.5" customHeight="1" x14ac:dyDescent="0.25">
      <c r="B7" s="4" t="s">
        <v>6</v>
      </c>
      <c r="C7" s="5"/>
    </row>
    <row r="8" spans="2:6" ht="19.5" customHeight="1" x14ac:dyDescent="0.25">
      <c r="B8" s="4" t="s">
        <v>7</v>
      </c>
      <c r="C8" s="5"/>
    </row>
    <row r="9" spans="2:6" ht="95.25" customHeight="1" x14ac:dyDescent="0.25">
      <c r="B9" s="4" t="s">
        <v>8</v>
      </c>
      <c r="C9" s="5"/>
    </row>
    <row r="10" spans="2:6" ht="88.5" customHeight="1" x14ac:dyDescent="0.25">
      <c r="B10" s="4" t="s">
        <v>9</v>
      </c>
      <c r="C10" s="5"/>
    </row>
    <row r="11" spans="2:6" ht="77.25" customHeight="1" x14ac:dyDescent="0.25">
      <c r="B11" s="4" t="s">
        <v>10</v>
      </c>
      <c r="C11" s="5"/>
    </row>
    <row r="12" spans="2:6" ht="95.25" customHeight="1" x14ac:dyDescent="0.25">
      <c r="B12" s="4" t="s">
        <v>11</v>
      </c>
      <c r="C12" s="5"/>
    </row>
    <row r="13" spans="2:6" ht="9" customHeight="1" x14ac:dyDescent="0.25">
      <c r="B13" s="6"/>
      <c r="C13" s="7"/>
    </row>
    <row r="14" spans="2:6" ht="19.5" customHeight="1" x14ac:dyDescent="0.25">
      <c r="B14" s="165" t="s">
        <v>12</v>
      </c>
      <c r="C14" s="8"/>
    </row>
    <row r="15" spans="2:6" ht="19.5" customHeight="1" x14ac:dyDescent="0.25">
      <c r="B15" s="165"/>
      <c r="C15" s="8"/>
    </row>
    <row r="16" spans="2:6" ht="19.5" customHeight="1" x14ac:dyDescent="0.25">
      <c r="B16" s="165"/>
      <c r="C16" s="8"/>
    </row>
    <row r="17" spans="2:3" ht="19.5" customHeight="1" x14ac:dyDescent="0.25">
      <c r="B17" s="165"/>
      <c r="C17" s="8"/>
    </row>
    <row r="18" spans="2:3" ht="19.5" customHeight="1" x14ac:dyDescent="0.25">
      <c r="B18" s="165"/>
      <c r="C18" s="8"/>
    </row>
    <row r="19" spans="2:3" ht="19.5" customHeight="1" x14ac:dyDescent="0.25">
      <c r="B19" s="165"/>
      <c r="C19" s="8"/>
    </row>
    <row r="20" spans="2:3" ht="19.5" customHeight="1" x14ac:dyDescent="0.25">
      <c r="B20" s="165"/>
      <c r="C20" s="8"/>
    </row>
    <row r="21" spans="2:3" ht="19.5" customHeight="1" x14ac:dyDescent="0.25">
      <c r="B21" s="165"/>
      <c r="C21" s="8"/>
    </row>
    <row r="22" spans="2:3" ht="19.5" customHeight="1" x14ac:dyDescent="0.25">
      <c r="B22" s="165"/>
      <c r="C22" s="8"/>
    </row>
    <row r="23" spans="2:3" ht="19.5" customHeight="1" x14ac:dyDescent="0.25">
      <c r="B23" s="165"/>
      <c r="C23" s="8"/>
    </row>
    <row r="24" spans="2:3" ht="19.5" customHeight="1" x14ac:dyDescent="0.25">
      <c r="B24" s="165"/>
      <c r="C24" s="8"/>
    </row>
    <row r="25" spans="2:3" ht="19.5" customHeight="1" x14ac:dyDescent="0.25">
      <c r="B25" s="165"/>
      <c r="C25" s="8"/>
    </row>
    <row r="26" spans="2:3" ht="19.5" customHeight="1" x14ac:dyDescent="0.25">
      <c r="B26" s="165"/>
      <c r="C26" s="8"/>
    </row>
    <row r="27" spans="2:3" ht="19.5" customHeight="1" x14ac:dyDescent="0.25">
      <c r="B27" s="165"/>
      <c r="C27" s="8"/>
    </row>
    <row r="28" spans="2:3" ht="19.5" customHeight="1" x14ac:dyDescent="0.25">
      <c r="B28" s="165"/>
      <c r="C28" s="8"/>
    </row>
    <row r="29" spans="2:3" ht="19.5" customHeight="1" x14ac:dyDescent="0.25">
      <c r="B29" s="165"/>
      <c r="C29" s="8"/>
    </row>
    <row r="30" spans="2:3" ht="19.5" customHeight="1" x14ac:dyDescent="0.25">
      <c r="B30" s="165"/>
      <c r="C30" s="8"/>
    </row>
    <row r="31" spans="2:3" ht="19.5" customHeight="1" x14ac:dyDescent="0.25">
      <c r="B31" s="165"/>
      <c r="C31" s="8"/>
    </row>
    <row r="32" spans="2:3" ht="19.5" customHeight="1" x14ac:dyDescent="0.25">
      <c r="B32" s="165"/>
      <c r="C32" s="8"/>
    </row>
    <row r="33" spans="2:3" ht="19.5" customHeight="1" x14ac:dyDescent="0.25">
      <c r="B33" s="165"/>
      <c r="C33" s="8"/>
    </row>
    <row r="34" spans="2:3" ht="19.5" customHeight="1" x14ac:dyDescent="0.25">
      <c r="B34" s="165"/>
      <c r="C34" s="8"/>
    </row>
    <row r="35" spans="2:3" ht="19.5" customHeight="1" x14ac:dyDescent="0.25">
      <c r="B35" s="165"/>
      <c r="C35" s="8"/>
    </row>
    <row r="36" spans="2:3" ht="19.5" customHeight="1" x14ac:dyDescent="0.25">
      <c r="B36" s="165"/>
      <c r="C36" s="8"/>
    </row>
    <row r="37" spans="2:3" ht="19.5" customHeight="1" x14ac:dyDescent="0.25">
      <c r="B37" s="165"/>
      <c r="C37" s="8"/>
    </row>
    <row r="38" spans="2:3" ht="19.5" customHeight="1" x14ac:dyDescent="0.25">
      <c r="B38" s="165"/>
      <c r="C38" s="8"/>
    </row>
    <row r="39" spans="2:3" ht="19.5" customHeight="1" x14ac:dyDescent="0.25">
      <c r="B39" s="165"/>
      <c r="C39" s="8"/>
    </row>
    <row r="40" spans="2:3" ht="19.5" customHeight="1" x14ac:dyDescent="0.25">
      <c r="B40" s="165"/>
      <c r="C40" s="8"/>
    </row>
    <row r="41" spans="2:3" ht="19.5" customHeight="1" x14ac:dyDescent="0.25">
      <c r="B41" s="165"/>
      <c r="C41" s="8"/>
    </row>
    <row r="42" spans="2:3" ht="19.5" customHeight="1" x14ac:dyDescent="0.25">
      <c r="B42" s="165"/>
      <c r="C42" s="8"/>
    </row>
    <row r="43" spans="2:3" ht="19.5" customHeight="1" x14ac:dyDescent="0.25">
      <c r="B43" s="165"/>
      <c r="C43" s="8"/>
    </row>
    <row r="44" spans="2:3" ht="19.5" customHeight="1" x14ac:dyDescent="0.25">
      <c r="B44" s="165"/>
      <c r="C44" s="8"/>
    </row>
    <row r="45" spans="2:3" ht="19.5" customHeight="1" x14ac:dyDescent="0.25">
      <c r="B45" s="165"/>
      <c r="C45" s="8"/>
    </row>
    <row r="46" spans="2:3" ht="19.5" customHeight="1" x14ac:dyDescent="0.25">
      <c r="B46" s="165"/>
      <c r="C46" s="8"/>
    </row>
    <row r="47" spans="2:3" ht="19.5" customHeight="1" x14ac:dyDescent="0.25">
      <c r="B47" s="165"/>
      <c r="C47" s="8"/>
    </row>
    <row r="48" spans="2:3" ht="19.5" customHeight="1" x14ac:dyDescent="0.25">
      <c r="B48" s="165"/>
      <c r="C48" s="8"/>
    </row>
    <row r="49" spans="2:3" ht="19.5" customHeight="1" x14ac:dyDescent="0.25">
      <c r="B49" s="165"/>
      <c r="C49" s="8"/>
    </row>
    <row r="50" spans="2:3" ht="19.5" customHeight="1" x14ac:dyDescent="0.25">
      <c r="B50" s="165"/>
      <c r="C50" s="8"/>
    </row>
    <row r="51" spans="2:3" ht="19.5" customHeight="1" x14ac:dyDescent="0.25">
      <c r="B51" s="165"/>
      <c r="C51" s="8"/>
    </row>
    <row r="52" spans="2:3" ht="19.5" customHeight="1" x14ac:dyDescent="0.25">
      <c r="B52" s="165"/>
      <c r="C52" s="8"/>
    </row>
    <row r="53" spans="2:3" ht="19.5" customHeight="1" x14ac:dyDescent="0.25">
      <c r="B53" s="165"/>
      <c r="C53" s="8"/>
    </row>
    <row r="54" spans="2:3" ht="19.5" customHeight="1" x14ac:dyDescent="0.25">
      <c r="B54" s="165"/>
      <c r="C54" s="8"/>
    </row>
    <row r="55" spans="2:3" ht="19.5" customHeight="1" x14ac:dyDescent="0.25">
      <c r="B55" s="165"/>
      <c r="C55" s="8"/>
    </row>
    <row r="56" spans="2:3" ht="19.5" customHeight="1" x14ac:dyDescent="0.25">
      <c r="B56" s="165"/>
      <c r="C56" s="8"/>
    </row>
    <row r="57" spans="2:3" ht="19.5" customHeight="1" x14ac:dyDescent="0.25">
      <c r="B57" s="165"/>
      <c r="C57" s="8"/>
    </row>
    <row r="58" spans="2:3" ht="19.5" customHeight="1" x14ac:dyDescent="0.25">
      <c r="B58" s="165"/>
      <c r="C58" s="8"/>
    </row>
    <row r="59" spans="2:3" ht="19.5" customHeight="1" x14ac:dyDescent="0.25">
      <c r="B59" s="165"/>
      <c r="C59" s="8"/>
    </row>
    <row r="60" spans="2:3" ht="19.5" customHeight="1" x14ac:dyDescent="0.25">
      <c r="B60" s="165"/>
      <c r="C60" s="8"/>
    </row>
    <row r="61" spans="2:3" ht="19.5" customHeight="1" x14ac:dyDescent="0.25">
      <c r="B61" s="165"/>
      <c r="C61" s="8"/>
    </row>
    <row r="62" spans="2:3" ht="19.5" customHeight="1" x14ac:dyDescent="0.25">
      <c r="B62" s="165"/>
      <c r="C62" s="8"/>
    </row>
    <row r="63" spans="2:3" ht="19.5" customHeight="1" x14ac:dyDescent="0.25">
      <c r="B63" s="165"/>
      <c r="C63" s="8"/>
    </row>
    <row r="64" spans="2:3" ht="19.5" customHeight="1" x14ac:dyDescent="0.25">
      <c r="B64" s="165"/>
      <c r="C64" s="8"/>
    </row>
    <row r="65" spans="2:3" ht="19.5" customHeight="1" x14ac:dyDescent="0.25">
      <c r="B65" s="165"/>
      <c r="C65" s="8"/>
    </row>
    <row r="66" spans="2:3" ht="19.5" customHeight="1" x14ac:dyDescent="0.25">
      <c r="B66" s="165"/>
      <c r="C66" s="8"/>
    </row>
    <row r="67" spans="2:3" ht="19.5" customHeight="1" x14ac:dyDescent="0.25">
      <c r="B67" s="165"/>
      <c r="C67" s="8"/>
    </row>
    <row r="68" spans="2:3" ht="19.5" customHeight="1" x14ac:dyDescent="0.25">
      <c r="B68" s="165"/>
      <c r="C68" s="8"/>
    </row>
    <row r="69" spans="2:3" ht="19.5" customHeight="1" x14ac:dyDescent="0.25">
      <c r="B69" s="165"/>
      <c r="C69" s="8"/>
    </row>
    <row r="70" spans="2:3" ht="19.5" customHeight="1" x14ac:dyDescent="0.25">
      <c r="B70" s="165"/>
      <c r="C70" s="8"/>
    </row>
    <row r="71" spans="2:3" ht="19.5" customHeight="1" x14ac:dyDescent="0.25">
      <c r="B71" s="165"/>
      <c r="C71" s="8"/>
    </row>
    <row r="72" spans="2:3" ht="19.5" customHeight="1" x14ac:dyDescent="0.25">
      <c r="B72" s="165"/>
      <c r="C72" s="8"/>
    </row>
    <row r="73" spans="2:3" ht="19.5" customHeight="1" x14ac:dyDescent="0.25">
      <c r="B73" s="165"/>
      <c r="C73" s="8"/>
    </row>
    <row r="74" spans="2:3" ht="19.5" customHeight="1" x14ac:dyDescent="0.25">
      <c r="B74" s="165"/>
      <c r="C74" s="8"/>
    </row>
    <row r="75" spans="2:3" ht="19.5" customHeight="1" x14ac:dyDescent="0.25">
      <c r="B75" s="165"/>
      <c r="C75" s="8"/>
    </row>
    <row r="76" spans="2:3" ht="19.5" customHeight="1" x14ac:dyDescent="0.25">
      <c r="B76" s="165"/>
      <c r="C76" s="8"/>
    </row>
    <row r="77" spans="2:3" ht="19.5" customHeight="1" x14ac:dyDescent="0.25">
      <c r="B77" s="165"/>
      <c r="C77" s="8"/>
    </row>
    <row r="78" spans="2:3" ht="19.5" customHeight="1" x14ac:dyDescent="0.25">
      <c r="B78" s="165"/>
      <c r="C78" s="8"/>
    </row>
    <row r="79" spans="2:3" ht="19.5" customHeight="1" x14ac:dyDescent="0.25">
      <c r="B79" s="165"/>
      <c r="C79" s="8"/>
    </row>
    <row r="80" spans="2:3" ht="19.5" customHeight="1" x14ac:dyDescent="0.25">
      <c r="B80" s="165"/>
      <c r="C80" s="8"/>
    </row>
    <row r="81" spans="2:3" ht="19.5" customHeight="1" x14ac:dyDescent="0.25">
      <c r="B81" s="165"/>
      <c r="C81" s="8"/>
    </row>
    <row r="82" spans="2:3" ht="19.5" customHeight="1" x14ac:dyDescent="0.25">
      <c r="B82" s="165"/>
      <c r="C82" s="8"/>
    </row>
    <row r="83" spans="2:3" ht="19.5" customHeight="1" x14ac:dyDescent="0.25">
      <c r="B83" s="165"/>
      <c r="C83" s="8"/>
    </row>
    <row r="84" spans="2:3" ht="19.5" customHeight="1" x14ac:dyDescent="0.25">
      <c r="B84" s="165"/>
      <c r="C84" s="8"/>
    </row>
    <row r="85" spans="2:3" ht="19.5" customHeight="1" x14ac:dyDescent="0.25">
      <c r="B85" s="165"/>
      <c r="C85" s="8"/>
    </row>
    <row r="86" spans="2:3" ht="19.5" customHeight="1" x14ac:dyDescent="0.25">
      <c r="B86" s="165"/>
      <c r="C86" s="8"/>
    </row>
    <row r="87" spans="2:3" ht="19.5" customHeight="1" x14ac:dyDescent="0.25">
      <c r="B87" s="165"/>
      <c r="C87" s="8"/>
    </row>
    <row r="88" spans="2:3" ht="19.5" customHeight="1" x14ac:dyDescent="0.25">
      <c r="B88" s="165"/>
      <c r="C88" s="8"/>
    </row>
    <row r="89" spans="2:3" ht="19.5" customHeight="1" x14ac:dyDescent="0.25">
      <c r="B89" s="165"/>
      <c r="C89" s="8"/>
    </row>
    <row r="90" spans="2:3" ht="19.5" customHeight="1" x14ac:dyDescent="0.25">
      <c r="B90" s="165"/>
      <c r="C90" s="8"/>
    </row>
    <row r="91" spans="2:3" ht="19.5" customHeight="1" x14ac:dyDescent="0.25">
      <c r="B91" s="165"/>
      <c r="C91" s="8"/>
    </row>
    <row r="92" spans="2:3" ht="19.5" customHeight="1" x14ac:dyDescent="0.25">
      <c r="B92" s="165"/>
      <c r="C92" s="8"/>
    </row>
    <row r="93" spans="2:3" ht="19.5" customHeight="1" x14ac:dyDescent="0.25">
      <c r="B93" s="165"/>
      <c r="C93" s="8"/>
    </row>
    <row r="94" spans="2:3" ht="19.5" customHeight="1" x14ac:dyDescent="0.25">
      <c r="B94" s="165"/>
      <c r="C94" s="8"/>
    </row>
    <row r="95" spans="2:3" ht="19.5" customHeight="1" x14ac:dyDescent="0.25">
      <c r="B95" s="165"/>
      <c r="C95" s="8"/>
    </row>
    <row r="96" spans="2:3" ht="19.5" customHeight="1" x14ac:dyDescent="0.25">
      <c r="B96" s="165"/>
      <c r="C96" s="8"/>
    </row>
    <row r="97" spans="2:3" ht="19.5" customHeight="1" x14ac:dyDescent="0.25">
      <c r="B97" s="165"/>
      <c r="C97" s="8"/>
    </row>
    <row r="98" spans="2:3" ht="19.5" customHeight="1" x14ac:dyDescent="0.25">
      <c r="B98" s="165"/>
      <c r="C98" s="8"/>
    </row>
    <row r="99" spans="2:3" ht="19.5" customHeight="1" x14ac:dyDescent="0.25">
      <c r="B99" s="165"/>
      <c r="C99" s="8"/>
    </row>
    <row r="100" spans="2:3" ht="19.5" customHeight="1" x14ac:dyDescent="0.25">
      <c r="B100" s="165"/>
      <c r="C100" s="8"/>
    </row>
    <row r="101" spans="2:3" ht="19.5" customHeight="1" x14ac:dyDescent="0.25">
      <c r="B101" s="165"/>
      <c r="C101" s="8"/>
    </row>
    <row r="102" spans="2:3" ht="19.5" customHeight="1" x14ac:dyDescent="0.25">
      <c r="B102" s="165"/>
      <c r="C102" s="8"/>
    </row>
    <row r="103" spans="2:3" ht="19.5" customHeight="1" x14ac:dyDescent="0.25">
      <c r="B103" s="165"/>
      <c r="C103" s="8"/>
    </row>
    <row r="113" customFormat="1" ht="19.5" customHeight="1" x14ac:dyDescent="0.25"/>
    <row r="114" customFormat="1" ht="19.5" customHeight="1" x14ac:dyDescent="0.25"/>
    <row r="115" customFormat="1" ht="19.5" customHeight="1" x14ac:dyDescent="0.25"/>
    <row r="116" customFormat="1" ht="19.5" customHeight="1" x14ac:dyDescent="0.25"/>
    <row r="117" customFormat="1" ht="19.5" customHeight="1" x14ac:dyDescent="0.25"/>
    <row r="118" customFormat="1" ht="19.5" customHeight="1" x14ac:dyDescent="0.25"/>
    <row r="119" customFormat="1" ht="19.5" customHeight="1" x14ac:dyDescent="0.25"/>
    <row r="120" customFormat="1" ht="19.5" customHeight="1" x14ac:dyDescent="0.25"/>
    <row r="121" customFormat="1" ht="19.5" customHeight="1" x14ac:dyDescent="0.25"/>
    <row r="122" customFormat="1" ht="19.5" customHeight="1" x14ac:dyDescent="0.25"/>
    <row r="123" customFormat="1" ht="19.5" customHeight="1" x14ac:dyDescent="0.25"/>
    <row r="124" customFormat="1" ht="19.5" customHeight="1" x14ac:dyDescent="0.25"/>
    <row r="125" customFormat="1" ht="19.5" customHeight="1" x14ac:dyDescent="0.25"/>
    <row r="126" customFormat="1" ht="19.5" customHeight="1" x14ac:dyDescent="0.25"/>
    <row r="127" customFormat="1" ht="19.5" customHeight="1" x14ac:dyDescent="0.25"/>
    <row r="128" customFormat="1" ht="19.5" customHeight="1" x14ac:dyDescent="0.25"/>
    <row r="130" spans="3:3" ht="19.5" customHeight="1" x14ac:dyDescent="0.25">
      <c r="C130" s="9"/>
    </row>
    <row r="131" spans="3:3" ht="19.5" customHeight="1" x14ac:dyDescent="0.25">
      <c r="C131" s="9"/>
    </row>
    <row r="132" spans="3:3" ht="19.5" customHeight="1" x14ac:dyDescent="0.25">
      <c r="C132" s="9"/>
    </row>
    <row r="133" spans="3:3" ht="19.5" customHeight="1" x14ac:dyDescent="0.25">
      <c r="C133" s="9"/>
    </row>
    <row r="134" spans="3:3" ht="19.5" customHeight="1" x14ac:dyDescent="0.25">
      <c r="C134" s="9"/>
    </row>
    <row r="135" spans="3:3" ht="19.5" customHeight="1" x14ac:dyDescent="0.25">
      <c r="C135" s="9"/>
    </row>
    <row r="136" spans="3:3" ht="19.5" customHeight="1" x14ac:dyDescent="0.25">
      <c r="C136" s="9"/>
    </row>
    <row r="137" spans="3:3" ht="19.5" customHeight="1" x14ac:dyDescent="0.25">
      <c r="C137" s="9"/>
    </row>
    <row r="138" spans="3:3" ht="19.5" customHeight="1" x14ac:dyDescent="0.25">
      <c r="C138" s="9"/>
    </row>
    <row r="139" spans="3:3" ht="19.5" customHeight="1" x14ac:dyDescent="0.25">
      <c r="C139" s="9"/>
    </row>
    <row r="140" spans="3:3" ht="19.5" customHeight="1" x14ac:dyDescent="0.25">
      <c r="C140" s="9"/>
    </row>
    <row r="141" spans="3:3" ht="19.5" customHeight="1" x14ac:dyDescent="0.25">
      <c r="C141" s="9"/>
    </row>
    <row r="142" spans="3:3" ht="19.5" customHeight="1" x14ac:dyDescent="0.25">
      <c r="C142" s="9"/>
    </row>
    <row r="143" spans="3:3" ht="19.5" customHeight="1" x14ac:dyDescent="0.25">
      <c r="C143" s="9"/>
    </row>
    <row r="144" spans="3:3" ht="19.5" customHeight="1" x14ac:dyDescent="0.25">
      <c r="C144" s="9"/>
    </row>
    <row r="145" spans="3:3" ht="19.5" customHeight="1" x14ac:dyDescent="0.25">
      <c r="C145" s="9"/>
    </row>
    <row r="146" spans="3:3" ht="19.5" customHeight="1" x14ac:dyDescent="0.25">
      <c r="C146" s="9"/>
    </row>
    <row r="147" spans="3:3" ht="19.5" customHeight="1" x14ac:dyDescent="0.25">
      <c r="C147" s="9"/>
    </row>
    <row r="148" spans="3:3" ht="19.5" customHeight="1" x14ac:dyDescent="0.25">
      <c r="C148" s="9"/>
    </row>
    <row r="149" spans="3:3" ht="19.5" customHeight="1" x14ac:dyDescent="0.25">
      <c r="C149" s="9"/>
    </row>
    <row r="150" spans="3:3" ht="19.5" customHeight="1" x14ac:dyDescent="0.25">
      <c r="C150" s="9"/>
    </row>
    <row r="151" spans="3:3" ht="19.5" customHeight="1" x14ac:dyDescent="0.25">
      <c r="C151" s="9"/>
    </row>
    <row r="152" spans="3:3" ht="19.5" customHeight="1" x14ac:dyDescent="0.25">
      <c r="C152" s="9"/>
    </row>
    <row r="153" spans="3:3" ht="19.5" customHeight="1" x14ac:dyDescent="0.25">
      <c r="C153" s="9"/>
    </row>
    <row r="154" spans="3:3" ht="19.5" customHeight="1" x14ac:dyDescent="0.25">
      <c r="C154" s="9"/>
    </row>
    <row r="155" spans="3:3" ht="19.5" customHeight="1" x14ac:dyDescent="0.25">
      <c r="C155" s="9"/>
    </row>
    <row r="156" spans="3:3" ht="19.5" customHeight="1" x14ac:dyDescent="0.25">
      <c r="C156" s="9"/>
    </row>
    <row r="157" spans="3:3" ht="19.5" customHeight="1" x14ac:dyDescent="0.25">
      <c r="C157" s="9"/>
    </row>
    <row r="158" spans="3:3" ht="19.5" customHeight="1" x14ac:dyDescent="0.25">
      <c r="C158" s="9"/>
    </row>
    <row r="159" spans="3:3" ht="19.5" customHeight="1" x14ac:dyDescent="0.25">
      <c r="C159" s="9"/>
    </row>
    <row r="160" spans="3:3" ht="19.5" customHeight="1" x14ac:dyDescent="0.25">
      <c r="C160" s="9"/>
    </row>
    <row r="161" spans="3:3" ht="19.5" customHeight="1" x14ac:dyDescent="0.25">
      <c r="C161" s="9"/>
    </row>
    <row r="162" spans="3:3" ht="19.5" customHeight="1" x14ac:dyDescent="0.25">
      <c r="C162" s="9"/>
    </row>
    <row r="163" spans="3:3" ht="19.5" customHeight="1" x14ac:dyDescent="0.25">
      <c r="C163" s="9"/>
    </row>
    <row r="164" spans="3:3" ht="19.5" customHeight="1" x14ac:dyDescent="0.25">
      <c r="C164" s="9"/>
    </row>
    <row r="165" spans="3:3" ht="19.5" customHeight="1" x14ac:dyDescent="0.25">
      <c r="C165" s="9"/>
    </row>
    <row r="166" spans="3:3" ht="19.5" customHeight="1" x14ac:dyDescent="0.25">
      <c r="C166" s="9"/>
    </row>
    <row r="167" spans="3:3" ht="19.5" customHeight="1" x14ac:dyDescent="0.25">
      <c r="C167" s="9"/>
    </row>
    <row r="168" spans="3:3" ht="19.5" customHeight="1" x14ac:dyDescent="0.25">
      <c r="C168" s="9"/>
    </row>
    <row r="169" spans="3:3" ht="19.5" customHeight="1" x14ac:dyDescent="0.25">
      <c r="C169" s="9"/>
    </row>
    <row r="170" spans="3:3" ht="19.5" customHeight="1" x14ac:dyDescent="0.25">
      <c r="C170" s="9"/>
    </row>
    <row r="171" spans="3:3" ht="19.5" customHeight="1" x14ac:dyDescent="0.25">
      <c r="C171" s="9"/>
    </row>
    <row r="172" spans="3:3" ht="19.5" customHeight="1" x14ac:dyDescent="0.25">
      <c r="C172" s="9"/>
    </row>
    <row r="173" spans="3:3" ht="19.5" customHeight="1" x14ac:dyDescent="0.25">
      <c r="C173" s="9"/>
    </row>
    <row r="174" spans="3:3" ht="19.5" customHeight="1" x14ac:dyDescent="0.25">
      <c r="C174" s="9"/>
    </row>
    <row r="175" spans="3:3" ht="19.5" customHeight="1" x14ac:dyDescent="0.25">
      <c r="C175" s="9"/>
    </row>
    <row r="176" spans="3:3" ht="19.5" customHeight="1" x14ac:dyDescent="0.25">
      <c r="C176" s="9"/>
    </row>
    <row r="177" spans="3:3" ht="19.5" customHeight="1" x14ac:dyDescent="0.25">
      <c r="C177" s="9"/>
    </row>
    <row r="178" spans="3:3" ht="19.5" customHeight="1" x14ac:dyDescent="0.25">
      <c r="C178" s="9"/>
    </row>
    <row r="179" spans="3:3" ht="19.5" customHeight="1" x14ac:dyDescent="0.25">
      <c r="C179" s="9"/>
    </row>
    <row r="180" spans="3:3" ht="19.5" customHeight="1" x14ac:dyDescent="0.25">
      <c r="C180" s="9"/>
    </row>
    <row r="181" spans="3:3" ht="19.5" customHeight="1" x14ac:dyDescent="0.25">
      <c r="C181" s="9"/>
    </row>
    <row r="182" spans="3:3" ht="19.5" customHeight="1" x14ac:dyDescent="0.25">
      <c r="C182" s="9"/>
    </row>
    <row r="183" spans="3:3" ht="19.5" customHeight="1" x14ac:dyDescent="0.25">
      <c r="C183" s="9"/>
    </row>
    <row r="184" spans="3:3" ht="19.5" customHeight="1" x14ac:dyDescent="0.25">
      <c r="C184" s="9"/>
    </row>
  </sheetData>
  <mergeCells count="2">
    <mergeCell ref="B2:C2"/>
    <mergeCell ref="B14:B103"/>
  </mergeCells>
  <dataValidations count="1">
    <dataValidation type="list" allowBlank="1" showInputMessage="1" showErrorMessage="1" sqref="C5" xr:uid="{00000000-0002-0000-0000-000000000000}">
      <formula1>$E$5:$F$5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18"/>
  <sheetViews>
    <sheetView showGridLines="0" zoomScale="115" zoomScaleNormal="115" workbookViewId="0">
      <selection activeCell="C19" sqref="C19"/>
    </sheetView>
  </sheetViews>
  <sheetFormatPr defaultColWidth="9.42578125" defaultRowHeight="14.25" x14ac:dyDescent="0.2"/>
  <cols>
    <col min="1" max="1" width="1.5703125" style="131" customWidth="1"/>
    <col min="2" max="2" width="29.5703125" style="131" customWidth="1"/>
    <col min="3" max="3" width="117" style="131" customWidth="1"/>
    <col min="4" max="16384" width="9.42578125" style="131"/>
  </cols>
  <sheetData>
    <row r="2" spans="2:3" ht="21.75" customHeight="1" x14ac:dyDescent="0.2">
      <c r="B2" s="132" t="s">
        <v>187</v>
      </c>
      <c r="C2" s="132" t="s">
        <v>188</v>
      </c>
    </row>
    <row r="3" spans="2:3" ht="15.75" customHeight="1" x14ac:dyDescent="0.2">
      <c r="B3" s="133" t="s">
        <v>189</v>
      </c>
      <c r="C3" s="134" t="s">
        <v>190</v>
      </c>
    </row>
    <row r="4" spans="2:3" ht="25.5" x14ac:dyDescent="0.2">
      <c r="B4" s="133" t="s">
        <v>191</v>
      </c>
      <c r="C4" s="134" t="s">
        <v>192</v>
      </c>
    </row>
    <row r="5" spans="2:3" ht="25.5" x14ac:dyDescent="0.2">
      <c r="B5" s="133" t="s">
        <v>193</v>
      </c>
      <c r="C5" s="134" t="s">
        <v>194</v>
      </c>
    </row>
    <row r="6" spans="2:3" ht="20.25" customHeight="1" x14ac:dyDescent="0.2">
      <c r="B6" s="133" t="s">
        <v>195</v>
      </c>
      <c r="C6" s="134" t="s">
        <v>196</v>
      </c>
    </row>
    <row r="7" spans="2:3" ht="25.5" x14ac:dyDescent="0.2">
      <c r="B7" s="133" t="s">
        <v>197</v>
      </c>
      <c r="C7" s="134" t="s">
        <v>198</v>
      </c>
    </row>
    <row r="8" spans="2:3" ht="63.75" x14ac:dyDescent="0.2">
      <c r="B8" s="133" t="s">
        <v>199</v>
      </c>
      <c r="C8" s="134" t="s">
        <v>200</v>
      </c>
    </row>
    <row r="9" spans="2:3" ht="25.5" x14ac:dyDescent="0.2">
      <c r="B9" s="133" t="s">
        <v>201</v>
      </c>
      <c r="C9" s="134" t="s">
        <v>202</v>
      </c>
    </row>
    <row r="10" spans="2:3" ht="14.25" customHeight="1" x14ac:dyDescent="0.2">
      <c r="B10" s="232" t="s">
        <v>203</v>
      </c>
      <c r="C10" s="134" t="s">
        <v>204</v>
      </c>
    </row>
    <row r="11" spans="2:3" ht="25.5" x14ac:dyDescent="0.2">
      <c r="B11" s="232"/>
      <c r="C11" s="134" t="s">
        <v>205</v>
      </c>
    </row>
    <row r="12" spans="2:3" ht="25.5" x14ac:dyDescent="0.2">
      <c r="B12" s="232"/>
      <c r="C12" s="134" t="s">
        <v>206</v>
      </c>
    </row>
    <row r="13" spans="2:3" ht="25.5" x14ac:dyDescent="0.2">
      <c r="B13" s="232"/>
      <c r="C13" s="134" t="s">
        <v>207</v>
      </c>
    </row>
    <row r="14" spans="2:3" ht="25.5" x14ac:dyDescent="0.2">
      <c r="B14" s="232"/>
      <c r="C14" s="134" t="s">
        <v>208</v>
      </c>
    </row>
    <row r="15" spans="2:3" ht="38.25" x14ac:dyDescent="0.2">
      <c r="B15" s="232"/>
      <c r="C15" s="134" t="s">
        <v>209</v>
      </c>
    </row>
    <row r="16" spans="2:3" ht="25.5" x14ac:dyDescent="0.2">
      <c r="B16" s="232"/>
      <c r="C16" s="134" t="s">
        <v>210</v>
      </c>
    </row>
    <row r="17" spans="2:15" ht="58.5" customHeight="1" x14ac:dyDescent="0.2">
      <c r="B17" s="233" t="s">
        <v>211</v>
      </c>
      <c r="C17" s="233"/>
    </row>
    <row r="18" spans="2:15" ht="33" customHeight="1" x14ac:dyDescent="0.2"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</sheetData>
  <mergeCells count="2">
    <mergeCell ref="B10:B16"/>
    <mergeCell ref="B17:C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7"/>
  <sheetViews>
    <sheetView showGridLines="0" zoomScale="115" zoomScaleNormal="115" workbookViewId="0">
      <selection activeCell="C21" sqref="C21"/>
    </sheetView>
  </sheetViews>
  <sheetFormatPr defaultColWidth="8.7109375" defaultRowHeight="15" x14ac:dyDescent="0.25"/>
  <cols>
    <col min="2" max="2" width="23" customWidth="1"/>
    <col min="3" max="3" width="101.5703125" customWidth="1"/>
  </cols>
  <sheetData>
    <row r="2" spans="2:4" ht="15.75" x14ac:dyDescent="0.25">
      <c r="B2" s="132" t="s">
        <v>212</v>
      </c>
      <c r="C2" s="132" t="s">
        <v>213</v>
      </c>
    </row>
    <row r="3" spans="2:4" ht="25.5" x14ac:dyDescent="0.25">
      <c r="B3" s="133" t="s">
        <v>214</v>
      </c>
      <c r="C3" s="134" t="s">
        <v>215</v>
      </c>
    </row>
    <row r="4" spans="2:4" ht="25.5" x14ac:dyDescent="0.25">
      <c r="B4" s="133" t="s">
        <v>216</v>
      </c>
      <c r="C4" s="134" t="s">
        <v>217</v>
      </c>
    </row>
    <row r="5" spans="2:4" ht="38.25" x14ac:dyDescent="0.25">
      <c r="B5" s="133" t="s">
        <v>218</v>
      </c>
      <c r="C5" s="134" t="s">
        <v>219</v>
      </c>
    </row>
    <row r="6" spans="2:4" ht="38.25" x14ac:dyDescent="0.25">
      <c r="B6" s="133" t="s">
        <v>220</v>
      </c>
      <c r="C6" s="134" t="s">
        <v>221</v>
      </c>
    </row>
    <row r="7" spans="2:4" ht="15" customHeight="1" x14ac:dyDescent="0.25">
      <c r="B7" s="234" t="s">
        <v>222</v>
      </c>
      <c r="C7" s="234"/>
      <c r="D7" s="136"/>
    </row>
  </sheetData>
  <mergeCells count="1">
    <mergeCell ref="B7:C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9"/>
  <sheetViews>
    <sheetView showGridLines="0" zoomScaleNormal="100" workbookViewId="0">
      <selection activeCell="C4" sqref="C4"/>
    </sheetView>
  </sheetViews>
  <sheetFormatPr defaultColWidth="9.42578125" defaultRowHeight="15" x14ac:dyDescent="0.25"/>
  <cols>
    <col min="1" max="1" width="3.85546875" customWidth="1"/>
    <col min="2" max="2" width="18.85546875" style="55" customWidth="1"/>
    <col min="3" max="3" width="40.85546875" style="137" customWidth="1"/>
    <col min="4" max="4" width="8.85546875" style="55" customWidth="1"/>
    <col min="5" max="5" width="7" customWidth="1"/>
    <col min="6" max="6" width="18.85546875" style="55" customWidth="1"/>
    <col min="7" max="7" width="40.85546875" style="137" customWidth="1"/>
    <col min="8" max="8" width="8.85546875" customWidth="1"/>
  </cols>
  <sheetData>
    <row r="2" spans="2:8" ht="57" x14ac:dyDescent="0.25">
      <c r="B2" s="132" t="s">
        <v>223</v>
      </c>
      <c r="C2" s="138" t="s">
        <v>224</v>
      </c>
      <c r="D2" s="132" t="s">
        <v>225</v>
      </c>
      <c r="F2" s="132" t="s">
        <v>226</v>
      </c>
      <c r="G2" s="138" t="s">
        <v>227</v>
      </c>
      <c r="H2" s="132" t="s">
        <v>225</v>
      </c>
    </row>
    <row r="3" spans="2:8" ht="56.25" customHeight="1" x14ac:dyDescent="0.25">
      <c r="B3" s="133" t="s">
        <v>228</v>
      </c>
      <c r="C3" s="139" t="s">
        <v>229</v>
      </c>
      <c r="D3" s="140">
        <v>1</v>
      </c>
      <c r="F3" s="133" t="s">
        <v>230</v>
      </c>
      <c r="G3" s="139" t="s">
        <v>231</v>
      </c>
      <c r="H3" s="140">
        <v>1</v>
      </c>
    </row>
    <row r="4" spans="2:8" ht="56.25" customHeight="1" x14ac:dyDescent="0.25">
      <c r="B4" s="133" t="s">
        <v>232</v>
      </c>
      <c r="C4" s="139" t="s">
        <v>233</v>
      </c>
      <c r="D4" s="140">
        <v>2</v>
      </c>
      <c r="F4" s="133" t="s">
        <v>234</v>
      </c>
      <c r="G4" s="139" t="s">
        <v>235</v>
      </c>
      <c r="H4" s="140">
        <v>2</v>
      </c>
    </row>
    <row r="5" spans="2:8" ht="56.25" customHeight="1" x14ac:dyDescent="0.25">
      <c r="B5" s="133" t="s">
        <v>236</v>
      </c>
      <c r="C5" s="139" t="s">
        <v>237</v>
      </c>
      <c r="D5" s="140">
        <v>5</v>
      </c>
      <c r="F5" s="133" t="s">
        <v>238</v>
      </c>
      <c r="G5" s="139" t="s">
        <v>239</v>
      </c>
      <c r="H5" s="140">
        <v>5</v>
      </c>
    </row>
    <row r="6" spans="2:8" ht="56.25" customHeight="1" x14ac:dyDescent="0.25">
      <c r="B6" s="133" t="s">
        <v>240</v>
      </c>
      <c r="C6" s="139" t="s">
        <v>241</v>
      </c>
      <c r="D6" s="140">
        <v>8</v>
      </c>
      <c r="F6" s="133" t="s">
        <v>242</v>
      </c>
      <c r="G6" s="139" t="s">
        <v>243</v>
      </c>
      <c r="H6" s="140">
        <v>8</v>
      </c>
    </row>
    <row r="7" spans="2:8" ht="56.25" customHeight="1" x14ac:dyDescent="0.25">
      <c r="B7" s="133" t="s">
        <v>244</v>
      </c>
      <c r="C7" s="139" t="s">
        <v>245</v>
      </c>
      <c r="D7" s="140">
        <v>10</v>
      </c>
      <c r="F7" s="133" t="s">
        <v>246</v>
      </c>
      <c r="G7" s="139" t="s">
        <v>247</v>
      </c>
      <c r="H7" s="140">
        <v>10</v>
      </c>
    </row>
    <row r="8" spans="2:8" ht="15" customHeight="1" x14ac:dyDescent="0.25">
      <c r="B8" s="234" t="s">
        <v>222</v>
      </c>
      <c r="C8" s="234"/>
      <c r="D8" s="234"/>
      <c r="F8" s="234" t="s">
        <v>222</v>
      </c>
      <c r="G8" s="234"/>
      <c r="H8" s="234"/>
    </row>
    <row r="9" spans="2:8" ht="33" customHeight="1" x14ac:dyDescent="0.25">
      <c r="F9" s="235" t="s">
        <v>248</v>
      </c>
      <c r="G9" s="235"/>
      <c r="H9" s="235"/>
    </row>
  </sheetData>
  <mergeCells count="3">
    <mergeCell ref="B8:D8"/>
    <mergeCell ref="F8:H8"/>
    <mergeCell ref="F9:H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22"/>
  <sheetViews>
    <sheetView showGridLines="0" zoomScaleNormal="100" workbookViewId="0">
      <selection activeCell="B18" sqref="B18"/>
    </sheetView>
  </sheetViews>
  <sheetFormatPr defaultColWidth="8.7109375" defaultRowHeight="15" x14ac:dyDescent="0.25"/>
  <cols>
    <col min="2" max="2" width="37.28515625" customWidth="1"/>
    <col min="3" max="3" width="77.42578125" customWidth="1"/>
    <col min="4" max="4" width="23.85546875" style="141" customWidth="1"/>
    <col min="5" max="5" width="41.5703125" customWidth="1"/>
    <col min="11" max="11" width="15.42578125" hidden="1" customWidth="1"/>
  </cols>
  <sheetData>
    <row r="1" spans="2:11" s="142" customFormat="1" ht="31.5" x14ac:dyDescent="0.25">
      <c r="B1" s="138" t="s">
        <v>249</v>
      </c>
      <c r="C1" s="138" t="s">
        <v>213</v>
      </c>
      <c r="D1" s="138" t="s">
        <v>250</v>
      </c>
    </row>
    <row r="2" spans="2:11" ht="25.5" x14ac:dyDescent="0.25">
      <c r="B2" s="133" t="s">
        <v>251</v>
      </c>
      <c r="C2" s="134" t="s">
        <v>252</v>
      </c>
      <c r="D2" s="143" t="s">
        <v>253</v>
      </c>
      <c r="K2" t="str">
        <f>D2 &amp; " - " &amp; B2</f>
        <v>1,0 - Inexistente</v>
      </c>
    </row>
    <row r="3" spans="2:11" ht="38.25" x14ac:dyDescent="0.25">
      <c r="B3" s="133" t="s">
        <v>254</v>
      </c>
      <c r="C3" s="134" t="s">
        <v>255</v>
      </c>
      <c r="D3" s="143">
        <v>0.8</v>
      </c>
      <c r="K3" t="str">
        <f>D3 &amp; " - " &amp; B3</f>
        <v>0,8 - Fraco</v>
      </c>
    </row>
    <row r="4" spans="2:11" ht="38.25" x14ac:dyDescent="0.25">
      <c r="B4" s="133" t="s">
        <v>256</v>
      </c>
      <c r="C4" s="134" t="s">
        <v>257</v>
      </c>
      <c r="D4" s="143">
        <v>0.6</v>
      </c>
      <c r="K4" t="str">
        <f>D4 &amp; " - " &amp; B4</f>
        <v>0,6 - Mediano</v>
      </c>
    </row>
    <row r="5" spans="2:11" ht="25.5" x14ac:dyDescent="0.25">
      <c r="B5" s="133" t="s">
        <v>258</v>
      </c>
      <c r="C5" s="134" t="s">
        <v>259</v>
      </c>
      <c r="D5" s="143">
        <v>0.4</v>
      </c>
      <c r="K5" t="str">
        <f>D5 &amp; " - " &amp; B5</f>
        <v>0,4 - Satisfatório</v>
      </c>
    </row>
    <row r="6" spans="2:11" ht="25.5" x14ac:dyDescent="0.25">
      <c r="B6" s="133" t="s">
        <v>260</v>
      </c>
      <c r="C6" s="134" t="s">
        <v>261</v>
      </c>
      <c r="D6" s="143">
        <v>0.2</v>
      </c>
      <c r="K6" t="str">
        <f>D6 &amp; " - " &amp; B6</f>
        <v>0,2 - Forte</v>
      </c>
    </row>
    <row r="7" spans="2:11" ht="14.25" customHeight="1" x14ac:dyDescent="0.25">
      <c r="B7" s="234" t="s">
        <v>222</v>
      </c>
      <c r="C7" s="234"/>
      <c r="D7" s="234"/>
    </row>
    <row r="8" spans="2:11" ht="10.5" customHeight="1" x14ac:dyDescent="0.25">
      <c r="B8" t="s">
        <v>262</v>
      </c>
    </row>
    <row r="10" spans="2:11" s="142" customFormat="1" ht="60" customHeight="1" x14ac:dyDescent="0.25">
      <c r="B10" s="138" t="s">
        <v>263</v>
      </c>
      <c r="C10" s="138" t="s">
        <v>264</v>
      </c>
      <c r="D10" s="144"/>
    </row>
    <row r="11" spans="2:11" x14ac:dyDescent="0.25">
      <c r="B11" s="133" t="s">
        <v>265</v>
      </c>
      <c r="C11" s="140" t="s">
        <v>266</v>
      </c>
    </row>
    <row r="12" spans="2:11" x14ac:dyDescent="0.25">
      <c r="B12" s="133" t="s">
        <v>267</v>
      </c>
      <c r="C12" s="140" t="s">
        <v>268</v>
      </c>
    </row>
    <row r="13" spans="2:11" x14ac:dyDescent="0.25">
      <c r="B13" s="133" t="s">
        <v>269</v>
      </c>
      <c r="C13" s="140" t="s">
        <v>270</v>
      </c>
    </row>
    <row r="14" spans="2:11" x14ac:dyDescent="0.25">
      <c r="B14" s="133" t="s">
        <v>271</v>
      </c>
      <c r="C14" s="140" t="s">
        <v>272</v>
      </c>
    </row>
    <row r="15" spans="2:11" x14ac:dyDescent="0.25">
      <c r="B15" t="s">
        <v>222</v>
      </c>
    </row>
    <row r="17" spans="2:5" ht="31.5" customHeight="1" x14ac:dyDescent="0.25">
      <c r="B17" s="138" t="s">
        <v>273</v>
      </c>
      <c r="C17" s="138" t="s">
        <v>274</v>
      </c>
      <c r="D17" s="237" t="s">
        <v>275</v>
      </c>
      <c r="E17" s="237"/>
    </row>
    <row r="18" spans="2:5" ht="45" customHeight="1" x14ac:dyDescent="0.25">
      <c r="B18" s="133" t="s">
        <v>265</v>
      </c>
      <c r="C18" s="139" t="s">
        <v>276</v>
      </c>
      <c r="D18" s="236" t="s">
        <v>277</v>
      </c>
      <c r="E18" s="236"/>
    </row>
    <row r="19" spans="2:5" ht="60" customHeight="1" x14ac:dyDescent="0.25">
      <c r="B19" s="133" t="s">
        <v>267</v>
      </c>
      <c r="C19" s="139" t="s">
        <v>278</v>
      </c>
      <c r="D19" s="236" t="s">
        <v>277</v>
      </c>
      <c r="E19" s="236"/>
    </row>
    <row r="20" spans="2:5" ht="60" customHeight="1" x14ac:dyDescent="0.25">
      <c r="B20" s="133" t="s">
        <v>269</v>
      </c>
      <c r="C20" s="139" t="s">
        <v>279</v>
      </c>
      <c r="D20" s="236" t="s">
        <v>280</v>
      </c>
      <c r="E20" s="236"/>
    </row>
    <row r="21" spans="2:5" ht="60" customHeight="1" x14ac:dyDescent="0.25">
      <c r="B21" s="133" t="s">
        <v>271</v>
      </c>
      <c r="C21" s="139" t="s">
        <v>281</v>
      </c>
      <c r="D21" s="236" t="s">
        <v>282</v>
      </c>
      <c r="E21" s="236"/>
    </row>
    <row r="22" spans="2:5" x14ac:dyDescent="0.25">
      <c r="B22" s="145" t="s">
        <v>222</v>
      </c>
      <c r="C22" s="145"/>
      <c r="D22" s="146"/>
      <c r="E22" s="145"/>
    </row>
  </sheetData>
  <mergeCells count="6">
    <mergeCell ref="D21:E21"/>
    <mergeCell ref="B7:D7"/>
    <mergeCell ref="D17:E17"/>
    <mergeCell ref="D18:E18"/>
    <mergeCell ref="D19:E19"/>
    <mergeCell ref="D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C7"/>
  <sheetViews>
    <sheetView showGridLines="0" zoomScaleNormal="100" workbookViewId="0">
      <selection activeCell="J6" sqref="J6"/>
    </sheetView>
  </sheetViews>
  <sheetFormatPr defaultColWidth="8.7109375" defaultRowHeight="15" x14ac:dyDescent="0.25"/>
  <cols>
    <col min="2" max="2" width="23" style="147" customWidth="1"/>
    <col min="3" max="3" width="75.42578125" customWidth="1"/>
  </cols>
  <sheetData>
    <row r="2" spans="2:3" ht="31.5" x14ac:dyDescent="0.25">
      <c r="B2" s="138" t="s">
        <v>283</v>
      </c>
      <c r="C2" s="138" t="s">
        <v>213</v>
      </c>
    </row>
    <row r="3" spans="2:3" ht="63.75" x14ac:dyDescent="0.25">
      <c r="B3" s="133" t="s">
        <v>101</v>
      </c>
      <c r="C3" s="134" t="s">
        <v>284</v>
      </c>
    </row>
    <row r="4" spans="2:3" ht="51" x14ac:dyDescent="0.25">
      <c r="B4" s="133" t="s">
        <v>285</v>
      </c>
      <c r="C4" s="134" t="s">
        <v>286</v>
      </c>
    </row>
    <row r="5" spans="2:3" ht="76.5" x14ac:dyDescent="0.25">
      <c r="B5" s="133" t="s">
        <v>287</v>
      </c>
      <c r="C5" s="134" t="s">
        <v>288</v>
      </c>
    </row>
    <row r="6" spans="2:3" ht="38.25" x14ac:dyDescent="0.25">
      <c r="B6" s="133" t="s">
        <v>289</v>
      </c>
      <c r="C6" s="134" t="s">
        <v>290</v>
      </c>
    </row>
    <row r="7" spans="2:3" ht="15" customHeight="1" x14ac:dyDescent="0.25">
      <c r="B7" s="234" t="s">
        <v>222</v>
      </c>
      <c r="C7" s="234"/>
    </row>
  </sheetData>
  <mergeCells count="1">
    <mergeCell ref="B7:C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0"/>
  <sheetViews>
    <sheetView showGridLines="0" zoomScale="130" zoomScaleNormal="130" workbookViewId="0">
      <selection activeCell="A27" sqref="A27:D27"/>
    </sheetView>
  </sheetViews>
  <sheetFormatPr defaultColWidth="9.42578125" defaultRowHeight="14.25" x14ac:dyDescent="0.2"/>
  <cols>
    <col min="1" max="1" width="58.5703125" style="10" customWidth="1"/>
    <col min="2" max="2" width="1.5703125" style="10" customWidth="1"/>
    <col min="3" max="3" width="9.42578125" style="10"/>
    <col min="4" max="4" width="53.140625" style="10" customWidth="1"/>
    <col min="5" max="16383" width="9.42578125" style="11"/>
    <col min="16384" max="16384" width="1.140625" style="11" customWidth="1"/>
  </cols>
  <sheetData>
    <row r="1" spans="1:4" x14ac:dyDescent="0.2">
      <c r="A1" s="12"/>
      <c r="B1" s="12"/>
      <c r="C1" s="12"/>
      <c r="D1" s="12"/>
    </row>
    <row r="2" spans="1:4" x14ac:dyDescent="0.2">
      <c r="A2" s="12"/>
      <c r="B2" s="12"/>
      <c r="C2" s="12"/>
      <c r="D2" s="12"/>
    </row>
    <row r="3" spans="1:4" x14ac:dyDescent="0.2">
      <c r="A3" s="12"/>
      <c r="B3" s="12"/>
      <c r="C3" s="12"/>
      <c r="D3" s="12"/>
    </row>
    <row r="4" spans="1:4" ht="17.25" customHeight="1" x14ac:dyDescent="0.2">
      <c r="A4" s="171" t="s">
        <v>0</v>
      </c>
      <c r="B4" s="171"/>
      <c r="C4" s="171"/>
      <c r="D4" s="171"/>
    </row>
    <row r="5" spans="1:4" ht="65.25" customHeight="1" x14ac:dyDescent="0.2">
      <c r="A5" s="13" t="s">
        <v>13</v>
      </c>
      <c r="B5" s="177"/>
      <c r="C5" s="177"/>
      <c r="D5" s="177"/>
    </row>
    <row r="6" spans="1:4" ht="65.25" customHeight="1" x14ac:dyDescent="0.2">
      <c r="A6" s="13" t="s">
        <v>14</v>
      </c>
      <c r="B6" s="177"/>
      <c r="C6" s="177"/>
      <c r="D6" s="177"/>
    </row>
    <row r="7" spans="1:4" ht="65.25" customHeight="1" x14ac:dyDescent="0.2">
      <c r="A7" s="13" t="s">
        <v>15</v>
      </c>
      <c r="B7" s="177"/>
      <c r="C7" s="177"/>
      <c r="D7" s="177"/>
    </row>
    <row r="8" spans="1:4" ht="65.25" customHeight="1" x14ac:dyDescent="0.2">
      <c r="A8" s="13" t="s">
        <v>16</v>
      </c>
      <c r="B8" s="177"/>
      <c r="C8" s="177"/>
      <c r="D8" s="177"/>
    </row>
    <row r="9" spans="1:4" ht="65.25" customHeight="1" x14ac:dyDescent="0.2">
      <c r="A9" s="13" t="s">
        <v>293</v>
      </c>
      <c r="B9" s="177"/>
      <c r="C9" s="177"/>
      <c r="D9" s="177"/>
    </row>
    <row r="10" spans="1:4" ht="65.25" customHeight="1" x14ac:dyDescent="0.2">
      <c r="A10" s="13" t="s">
        <v>17</v>
      </c>
      <c r="B10" s="177"/>
      <c r="C10" s="177"/>
      <c r="D10" s="177"/>
    </row>
    <row r="11" spans="1:4" ht="65.25" customHeight="1" x14ac:dyDescent="0.2">
      <c r="A11" s="13" t="s">
        <v>18</v>
      </c>
      <c r="B11" s="177"/>
      <c r="C11" s="177"/>
      <c r="D11" s="177"/>
    </row>
    <row r="12" spans="1:4" ht="65.25" customHeight="1" x14ac:dyDescent="0.2">
      <c r="A12" s="13" t="s">
        <v>327</v>
      </c>
      <c r="B12" s="177"/>
      <c r="C12" s="177"/>
      <c r="D12" s="177"/>
    </row>
    <row r="13" spans="1:4" x14ac:dyDescent="0.2">
      <c r="A13" s="14"/>
      <c r="B13" s="14"/>
      <c r="C13" s="14"/>
      <c r="D13" s="14"/>
    </row>
    <row r="14" spans="1:4" ht="51" customHeight="1" x14ac:dyDescent="0.2">
      <c r="A14" s="178" t="s">
        <v>294</v>
      </c>
      <c r="B14" s="178"/>
      <c r="C14" s="178"/>
      <c r="D14" s="178"/>
    </row>
    <row r="15" spans="1:4" ht="15" customHeight="1" x14ac:dyDescent="0.2">
      <c r="A15" s="166" t="s">
        <v>324</v>
      </c>
      <c r="B15" s="166"/>
      <c r="C15" s="166"/>
      <c r="D15" s="166"/>
    </row>
    <row r="16" spans="1:4" ht="15" customHeight="1" x14ac:dyDescent="0.2">
      <c r="A16" s="176" t="s">
        <v>325</v>
      </c>
      <c r="B16" s="176"/>
      <c r="C16" s="176"/>
      <c r="D16" s="176"/>
    </row>
    <row r="17" spans="1:4" ht="15" customHeight="1" x14ac:dyDescent="0.2">
      <c r="A17" s="166" t="s">
        <v>326</v>
      </c>
      <c r="B17" s="166"/>
      <c r="C17" s="166"/>
      <c r="D17" s="166"/>
    </row>
    <row r="18" spans="1:4" ht="15" customHeight="1" x14ac:dyDescent="0.2">
      <c r="A18" s="166"/>
      <c r="B18" s="166"/>
      <c r="C18" s="166"/>
      <c r="D18" s="166"/>
    </row>
    <row r="19" spans="1:4" ht="15" customHeight="1" x14ac:dyDescent="0.2">
      <c r="A19" s="166"/>
      <c r="B19" s="166"/>
      <c r="C19" s="166"/>
      <c r="D19" s="166"/>
    </row>
    <row r="20" spans="1:4" ht="15" customHeight="1" x14ac:dyDescent="0.2">
      <c r="A20" s="166"/>
      <c r="B20" s="166"/>
      <c r="C20" s="166"/>
      <c r="D20" s="166"/>
    </row>
    <row r="21" spans="1:4" ht="15" customHeight="1" x14ac:dyDescent="0.2">
      <c r="A21" s="166"/>
      <c r="B21" s="166"/>
      <c r="C21" s="166"/>
      <c r="D21" s="166"/>
    </row>
    <row r="22" spans="1:4" ht="15" customHeight="1" x14ac:dyDescent="0.2">
      <c r="A22" s="166"/>
      <c r="B22" s="166"/>
      <c r="C22" s="166"/>
      <c r="D22" s="166"/>
    </row>
    <row r="23" spans="1:4" ht="15" x14ac:dyDescent="0.2">
      <c r="A23" s="166"/>
      <c r="B23" s="166"/>
      <c r="C23" s="166"/>
      <c r="D23" s="166"/>
    </row>
    <row r="24" spans="1:4" ht="15" x14ac:dyDescent="0.2">
      <c r="A24" s="166"/>
      <c r="B24" s="166"/>
      <c r="C24" s="166"/>
      <c r="D24" s="166"/>
    </row>
    <row r="25" spans="1:4" ht="15" x14ac:dyDescent="0.2">
      <c r="A25" s="166"/>
      <c r="B25" s="166"/>
      <c r="C25" s="166"/>
      <c r="D25" s="166"/>
    </row>
    <row r="26" spans="1:4" ht="15" x14ac:dyDescent="0.2">
      <c r="A26" s="166"/>
      <c r="B26" s="166"/>
      <c r="C26" s="166"/>
      <c r="D26" s="166"/>
    </row>
    <row r="27" spans="1:4" ht="15" x14ac:dyDescent="0.2">
      <c r="A27" s="166"/>
      <c r="B27" s="166"/>
      <c r="C27" s="166"/>
      <c r="D27" s="166"/>
    </row>
    <row r="28" spans="1:4" ht="15" x14ac:dyDescent="0.2">
      <c r="A28" s="166"/>
      <c r="B28" s="166"/>
      <c r="C28" s="166"/>
      <c r="D28" s="166"/>
    </row>
    <row r="29" spans="1:4" ht="15" x14ac:dyDescent="0.2">
      <c r="A29" s="166"/>
      <c r="B29" s="166"/>
      <c r="C29" s="166"/>
      <c r="D29" s="166"/>
    </row>
    <row r="30" spans="1:4" ht="15" x14ac:dyDescent="0.2">
      <c r="A30" s="166"/>
      <c r="B30" s="166"/>
      <c r="C30" s="166"/>
      <c r="D30" s="166"/>
    </row>
    <row r="31" spans="1:4" ht="15" x14ac:dyDescent="0.2">
      <c r="A31" s="166"/>
      <c r="B31" s="166"/>
      <c r="C31" s="166"/>
      <c r="D31" s="166"/>
    </row>
    <row r="32" spans="1:4" ht="15" x14ac:dyDescent="0.2">
      <c r="A32" s="166"/>
      <c r="B32" s="166"/>
      <c r="C32" s="166"/>
      <c r="D32" s="166"/>
    </row>
    <row r="33" spans="1:4" ht="15" x14ac:dyDescent="0.2">
      <c r="A33" s="166"/>
      <c r="B33" s="166"/>
      <c r="C33" s="166"/>
      <c r="D33" s="166"/>
    </row>
    <row r="34" spans="1:4" ht="15" x14ac:dyDescent="0.2">
      <c r="A34" s="166"/>
      <c r="B34" s="166"/>
      <c r="C34" s="166"/>
      <c r="D34" s="166"/>
    </row>
    <row r="35" spans="1:4" ht="15" x14ac:dyDescent="0.2">
      <c r="A35" s="166"/>
      <c r="B35" s="166"/>
      <c r="C35" s="166"/>
      <c r="D35" s="166"/>
    </row>
    <row r="36" spans="1:4" ht="15" x14ac:dyDescent="0.2">
      <c r="A36" s="166"/>
      <c r="B36" s="166"/>
      <c r="C36" s="166"/>
      <c r="D36" s="166"/>
    </row>
    <row r="37" spans="1:4" ht="15" x14ac:dyDescent="0.2">
      <c r="A37" s="166"/>
      <c r="B37" s="166"/>
      <c r="C37" s="166"/>
      <c r="D37" s="166"/>
    </row>
    <row r="38" spans="1:4" ht="15" x14ac:dyDescent="0.2">
      <c r="A38" s="166"/>
      <c r="B38" s="166"/>
      <c r="C38" s="166"/>
      <c r="D38" s="166"/>
    </row>
    <row r="39" spans="1:4" ht="15" customHeight="1" x14ac:dyDescent="0.2">
      <c r="A39" s="166"/>
      <c r="B39" s="166"/>
      <c r="C39" s="166"/>
      <c r="D39" s="166"/>
    </row>
    <row r="40" spans="1:4" ht="15" customHeight="1" x14ac:dyDescent="0.2">
      <c r="A40" s="166"/>
      <c r="B40" s="166"/>
      <c r="C40" s="166"/>
      <c r="D40" s="166"/>
    </row>
    <row r="41" spans="1:4" ht="15" customHeight="1" x14ac:dyDescent="0.2">
      <c r="A41" s="166"/>
      <c r="B41" s="166"/>
      <c r="C41" s="166"/>
      <c r="D41" s="166"/>
    </row>
    <row r="42" spans="1:4" ht="15" customHeight="1" x14ac:dyDescent="0.2">
      <c r="A42" s="166"/>
      <c r="B42" s="166"/>
      <c r="C42" s="166"/>
      <c r="D42" s="166"/>
    </row>
    <row r="43" spans="1:4" ht="15" customHeight="1" x14ac:dyDescent="0.2">
      <c r="A43" s="166"/>
      <c r="B43" s="166"/>
      <c r="C43" s="166"/>
      <c r="D43" s="166"/>
    </row>
    <row r="44" spans="1:4" ht="15" x14ac:dyDescent="0.2">
      <c r="A44" s="166"/>
      <c r="B44" s="166"/>
      <c r="C44" s="166"/>
      <c r="D44" s="166"/>
    </row>
    <row r="45" spans="1:4" ht="15" x14ac:dyDescent="0.2">
      <c r="A45" s="166"/>
      <c r="B45" s="166"/>
      <c r="C45" s="166"/>
      <c r="D45" s="166"/>
    </row>
    <row r="46" spans="1:4" ht="15" x14ac:dyDescent="0.2">
      <c r="A46" s="166"/>
      <c r="B46" s="166"/>
      <c r="C46" s="166"/>
      <c r="D46" s="166"/>
    </row>
    <row r="47" spans="1:4" ht="15" x14ac:dyDescent="0.2">
      <c r="A47" s="166"/>
      <c r="B47" s="166"/>
      <c r="C47" s="166"/>
      <c r="D47" s="166"/>
    </row>
    <row r="48" spans="1:4" ht="15" x14ac:dyDescent="0.2">
      <c r="A48" s="166"/>
      <c r="B48" s="166"/>
      <c r="C48" s="166"/>
      <c r="D48" s="166"/>
    </row>
    <row r="49" spans="1:4" ht="15" x14ac:dyDescent="0.2">
      <c r="A49" s="166"/>
      <c r="B49" s="166"/>
      <c r="C49" s="166"/>
      <c r="D49" s="166"/>
    </row>
    <row r="50" spans="1:4" ht="15" x14ac:dyDescent="0.2">
      <c r="A50" s="166"/>
      <c r="B50" s="166"/>
      <c r="C50" s="166"/>
      <c r="D50" s="166"/>
    </row>
    <row r="51" spans="1:4" ht="15" x14ac:dyDescent="0.2">
      <c r="A51" s="166"/>
      <c r="B51" s="166"/>
      <c r="C51" s="166"/>
      <c r="D51" s="166"/>
    </row>
    <row r="52" spans="1:4" ht="15" x14ac:dyDescent="0.2">
      <c r="A52" s="166"/>
      <c r="B52" s="166"/>
      <c r="C52" s="166"/>
      <c r="D52" s="166"/>
    </row>
    <row r="53" spans="1:4" ht="15" x14ac:dyDescent="0.2">
      <c r="A53" s="166"/>
      <c r="B53" s="166"/>
      <c r="C53" s="166"/>
      <c r="D53" s="166"/>
    </row>
    <row r="54" spans="1:4" ht="15" x14ac:dyDescent="0.2">
      <c r="A54" s="166"/>
      <c r="B54" s="166"/>
      <c r="C54" s="166"/>
      <c r="D54" s="166"/>
    </row>
    <row r="55" spans="1:4" ht="15" x14ac:dyDescent="0.2">
      <c r="A55" s="166"/>
      <c r="B55" s="166"/>
      <c r="C55" s="166"/>
      <c r="D55" s="166"/>
    </row>
    <row r="56" spans="1:4" ht="15" x14ac:dyDescent="0.2">
      <c r="A56" s="166"/>
      <c r="B56" s="166"/>
      <c r="C56" s="166"/>
      <c r="D56" s="166"/>
    </row>
    <row r="57" spans="1:4" ht="15" x14ac:dyDescent="0.2">
      <c r="A57" s="166"/>
      <c r="B57" s="166"/>
      <c r="C57" s="166"/>
      <c r="D57" s="166"/>
    </row>
    <row r="58" spans="1:4" ht="15" x14ac:dyDescent="0.2">
      <c r="A58" s="166"/>
      <c r="B58" s="166"/>
      <c r="C58" s="166"/>
      <c r="D58" s="166"/>
    </row>
    <row r="59" spans="1:4" ht="15" x14ac:dyDescent="0.2">
      <c r="A59" s="166"/>
      <c r="B59" s="166"/>
      <c r="C59" s="166"/>
      <c r="D59" s="166"/>
    </row>
    <row r="60" spans="1:4" x14ac:dyDescent="0.2">
      <c r="A60" s="15"/>
      <c r="B60" s="15"/>
      <c r="C60" s="15"/>
      <c r="D60" s="15"/>
    </row>
    <row r="61" spans="1:4" ht="33" customHeight="1" x14ac:dyDescent="0.2">
      <c r="A61" s="171" t="s">
        <v>19</v>
      </c>
      <c r="B61" s="171"/>
      <c r="C61" s="171"/>
      <c r="D61" s="171"/>
    </row>
    <row r="62" spans="1:4" ht="5.25" customHeight="1" x14ac:dyDescent="0.2">
      <c r="A62" s="16"/>
      <c r="B62" s="16"/>
      <c r="C62" s="16"/>
      <c r="D62" s="16"/>
    </row>
    <row r="63" spans="1:4" ht="117.75" customHeight="1" x14ac:dyDescent="0.2">
      <c r="A63" s="172" t="s">
        <v>20</v>
      </c>
      <c r="B63" s="172"/>
      <c r="C63" s="173" t="s">
        <v>21</v>
      </c>
      <c r="D63" s="173"/>
    </row>
    <row r="64" spans="1:4" ht="21" customHeight="1" x14ac:dyDescent="0.2">
      <c r="A64" s="174"/>
      <c r="B64" s="174"/>
      <c r="C64" s="175"/>
      <c r="D64" s="175"/>
    </row>
    <row r="65" spans="1:4" ht="21" customHeight="1" x14ac:dyDescent="0.2">
      <c r="A65" s="174"/>
      <c r="B65" s="174"/>
      <c r="C65" s="175"/>
      <c r="D65" s="175"/>
    </row>
    <row r="66" spans="1:4" ht="21" customHeight="1" x14ac:dyDescent="0.2">
      <c r="A66" s="174"/>
      <c r="B66" s="174"/>
      <c r="C66" s="175"/>
      <c r="D66" s="175"/>
    </row>
    <row r="67" spans="1:4" ht="21" customHeight="1" x14ac:dyDescent="0.2">
      <c r="A67" s="174"/>
      <c r="B67" s="174"/>
      <c r="C67" s="175"/>
      <c r="D67" s="175"/>
    </row>
    <row r="68" spans="1:4" ht="21" customHeight="1" x14ac:dyDescent="0.2">
      <c r="A68" s="174"/>
      <c r="B68" s="174"/>
      <c r="C68" s="175"/>
      <c r="D68" s="175"/>
    </row>
    <row r="69" spans="1:4" ht="21" customHeight="1" x14ac:dyDescent="0.2">
      <c r="A69" s="174"/>
      <c r="B69" s="174"/>
      <c r="C69" s="175"/>
      <c r="D69" s="175"/>
    </row>
    <row r="70" spans="1:4" ht="21" customHeight="1" x14ac:dyDescent="0.2">
      <c r="A70" s="174"/>
      <c r="B70" s="174"/>
      <c r="C70" s="175"/>
      <c r="D70" s="175"/>
    </row>
    <row r="71" spans="1:4" ht="21" customHeight="1" x14ac:dyDescent="0.2">
      <c r="A71" s="174"/>
      <c r="B71" s="174"/>
      <c r="C71" s="175"/>
      <c r="D71" s="175"/>
    </row>
    <row r="72" spans="1:4" ht="21" customHeight="1" x14ac:dyDescent="0.2">
      <c r="A72" s="174"/>
      <c r="B72" s="174"/>
      <c r="C72" s="175"/>
      <c r="D72" s="175"/>
    </row>
    <row r="73" spans="1:4" ht="21" customHeight="1" x14ac:dyDescent="0.2">
      <c r="A73" s="174"/>
      <c r="B73" s="174"/>
      <c r="C73" s="175"/>
      <c r="D73" s="175"/>
    </row>
    <row r="74" spans="1:4" x14ac:dyDescent="0.2">
      <c r="A74" s="14"/>
      <c r="B74" s="14"/>
      <c r="C74" s="16"/>
      <c r="D74" s="16"/>
    </row>
    <row r="75" spans="1:4" ht="86.25" customHeight="1" x14ac:dyDescent="0.2">
      <c r="A75" s="167" t="s">
        <v>22</v>
      </c>
      <c r="B75" s="167"/>
      <c r="C75" s="168" t="s">
        <v>23</v>
      </c>
      <c r="D75" s="168"/>
    </row>
    <row r="76" spans="1:4" ht="21.75" customHeight="1" x14ac:dyDescent="0.2">
      <c r="A76" s="169"/>
      <c r="B76" s="169"/>
      <c r="C76" s="170"/>
      <c r="D76" s="170"/>
    </row>
    <row r="77" spans="1:4" ht="21.75" customHeight="1" x14ac:dyDescent="0.2">
      <c r="A77" s="169"/>
      <c r="B77" s="169"/>
      <c r="C77" s="170"/>
      <c r="D77" s="170"/>
    </row>
    <row r="78" spans="1:4" ht="21.75" customHeight="1" x14ac:dyDescent="0.2">
      <c r="A78" s="169"/>
      <c r="B78" s="169"/>
      <c r="C78" s="170"/>
      <c r="D78" s="170"/>
    </row>
    <row r="79" spans="1:4" ht="21.75" customHeight="1" x14ac:dyDescent="0.2">
      <c r="A79" s="169"/>
      <c r="B79" s="169"/>
      <c r="C79" s="170"/>
      <c r="D79" s="170"/>
    </row>
    <row r="80" spans="1:4" ht="21.75" customHeight="1" x14ac:dyDescent="0.2">
      <c r="A80" s="169"/>
      <c r="B80" s="169"/>
      <c r="C80" s="170"/>
      <c r="D80" s="170"/>
    </row>
    <row r="81" spans="1:4" ht="21.75" customHeight="1" x14ac:dyDescent="0.2">
      <c r="A81" s="169"/>
      <c r="B81" s="169"/>
      <c r="C81" s="170"/>
      <c r="D81" s="170"/>
    </row>
    <row r="82" spans="1:4" ht="21.75" customHeight="1" x14ac:dyDescent="0.2">
      <c r="A82" s="169"/>
      <c r="B82" s="169"/>
      <c r="C82" s="170"/>
      <c r="D82" s="170"/>
    </row>
    <row r="83" spans="1:4" ht="21.75" customHeight="1" x14ac:dyDescent="0.2">
      <c r="A83" s="169"/>
      <c r="B83" s="169"/>
      <c r="C83" s="170"/>
      <c r="D83" s="170"/>
    </row>
    <row r="84" spans="1:4" ht="21.75" customHeight="1" x14ac:dyDescent="0.2">
      <c r="A84" s="169"/>
      <c r="B84" s="169"/>
      <c r="C84" s="170"/>
      <c r="D84" s="170"/>
    </row>
    <row r="85" spans="1:4" ht="21.75" customHeight="1" x14ac:dyDescent="0.2">
      <c r="A85" s="169"/>
      <c r="B85" s="169"/>
      <c r="C85" s="170"/>
      <c r="D85" s="170"/>
    </row>
    <row r="86" spans="1:4" x14ac:dyDescent="0.2">
      <c r="A86" s="16"/>
      <c r="B86" s="16"/>
      <c r="C86" s="16"/>
      <c r="D86" s="16"/>
    </row>
    <row r="87" spans="1:4" x14ac:dyDescent="0.2">
      <c r="A87" s="17"/>
      <c r="B87" s="17"/>
      <c r="C87" s="17"/>
      <c r="D87" s="17"/>
    </row>
    <row r="90" spans="1:4" x14ac:dyDescent="0.2">
      <c r="A90" s="18" t="s">
        <v>24</v>
      </c>
    </row>
  </sheetData>
  <sheetProtection algorithmName="SHA-512" hashValue="2sIQJV5TLySlZGQy+DSD4PRr76uoyn0jf5GQKNnqQp1f5qlVMEbLSeUSTpof6KX1hUKQc/ucDZvBvSBWsQvs5g==" saltValue="8SMMmsnVX+UxjA4XrFsDYw==" spinCount="100000" sheet="1" formatRows="0"/>
  <mergeCells count="64"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A14:D14"/>
    <mergeCell ref="A15:D15"/>
    <mergeCell ref="A16:D16"/>
    <mergeCell ref="A17:D17"/>
    <mergeCell ref="A18:D18"/>
    <mergeCell ref="A39:D39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75:B75"/>
    <mergeCell ref="C75:D75"/>
    <mergeCell ref="A76:B85"/>
    <mergeCell ref="C76:D85"/>
    <mergeCell ref="A61:D61"/>
    <mergeCell ref="A63:B63"/>
    <mergeCell ref="C63:D63"/>
    <mergeCell ref="A64:B73"/>
    <mergeCell ref="C64:D73"/>
    <mergeCell ref="A35:D35"/>
    <mergeCell ref="A36:D36"/>
    <mergeCell ref="A37:D37"/>
    <mergeCell ref="A38:D38"/>
    <mergeCell ref="A30:D30"/>
    <mergeCell ref="A31:D31"/>
    <mergeCell ref="A32:D32"/>
    <mergeCell ref="A33:D33"/>
    <mergeCell ref="A34:D34"/>
  </mergeCells>
  <dataValidations count="1">
    <dataValidation type="list" allowBlank="1" sqref="B6" xr:uid="{00000000-0002-0000-0100-000000000000}">
      <formula1>"SIM,NÃO"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18"/>
  <sheetViews>
    <sheetView showGridLines="0" topLeftCell="B1" zoomScale="130" zoomScaleNormal="130" workbookViewId="0">
      <selection activeCell="B20" sqref="B20"/>
    </sheetView>
  </sheetViews>
  <sheetFormatPr defaultColWidth="9.42578125" defaultRowHeight="15" x14ac:dyDescent="0.25"/>
  <cols>
    <col min="1" max="1" width="9" hidden="1" customWidth="1"/>
    <col min="2" max="2" width="33.85546875" customWidth="1"/>
    <col min="3" max="3" width="29.5703125" hidden="1" customWidth="1"/>
    <col min="4" max="4" width="52.42578125" customWidth="1"/>
    <col min="5" max="5" width="77" customWidth="1"/>
    <col min="6" max="6" width="14.5703125" customWidth="1"/>
    <col min="7" max="7" width="40.85546875" customWidth="1"/>
    <col min="8" max="8" width="17.42578125" customWidth="1"/>
    <col min="9" max="10" width="40.85546875" customWidth="1"/>
    <col min="11" max="11" width="17.28515625" customWidth="1"/>
    <col min="12" max="12" width="15.5703125" customWidth="1"/>
    <col min="13" max="13" width="0" hidden="1" customWidth="1"/>
    <col min="14" max="14" width="16.28515625" customWidth="1"/>
    <col min="15" max="15" width="17.28515625" customWidth="1"/>
    <col min="16" max="16" width="24.42578125" customWidth="1"/>
    <col min="17" max="17" width="23.7109375" customWidth="1"/>
    <col min="18" max="18" width="14" customWidth="1"/>
    <col min="19" max="19" width="30.5703125" customWidth="1"/>
    <col min="20" max="20" width="17.42578125" customWidth="1"/>
    <col min="39" max="39" width="12.28515625" bestFit="1" customWidth="1"/>
  </cols>
  <sheetData>
    <row r="1" spans="1:39" s="19" customFormat="1" ht="15" customHeight="1" x14ac:dyDescent="0.25">
      <c r="B1" s="20"/>
      <c r="C1" s="20"/>
      <c r="D1" s="190" t="str">
        <f>"Processo: " &amp; CONTEXTO!B5</f>
        <v xml:space="preserve">Processo: </v>
      </c>
      <c r="E1" s="190"/>
      <c r="F1" s="190"/>
      <c r="G1" s="190"/>
      <c r="H1" s="190"/>
      <c r="I1" s="20"/>
      <c r="J1" s="20"/>
      <c r="K1" s="20"/>
      <c r="L1" s="20"/>
      <c r="N1" s="20"/>
      <c r="O1" s="20"/>
      <c r="P1" s="20"/>
      <c r="Q1" s="20"/>
      <c r="R1" s="20"/>
      <c r="S1" s="20"/>
      <c r="T1" s="20"/>
      <c r="AM1" s="20"/>
    </row>
    <row r="2" spans="1:39" s="19" customFormat="1" ht="15" customHeight="1" x14ac:dyDescent="0.25">
      <c r="B2" s="20"/>
      <c r="C2" s="20"/>
      <c r="D2" s="190"/>
      <c r="E2" s="190"/>
      <c r="F2" s="190"/>
      <c r="G2" s="190"/>
      <c r="H2" s="190"/>
      <c r="I2" s="20"/>
      <c r="J2" s="20"/>
      <c r="K2" s="20"/>
      <c r="L2" s="20"/>
      <c r="N2" s="20"/>
      <c r="O2" s="20"/>
      <c r="P2" s="20"/>
      <c r="Q2" s="20"/>
      <c r="R2" s="20"/>
      <c r="S2" s="20"/>
      <c r="T2" s="20"/>
      <c r="AM2" s="20"/>
    </row>
    <row r="3" spans="1:39" s="19" customFormat="1" ht="15.75" customHeight="1" thickBot="1" x14ac:dyDescent="0.3">
      <c r="B3" s="20"/>
      <c r="C3" s="20"/>
      <c r="D3" s="191"/>
      <c r="E3" s="191"/>
      <c r="F3" s="191"/>
      <c r="G3" s="191"/>
      <c r="H3" s="191"/>
      <c r="I3" s="20"/>
      <c r="J3" s="20"/>
      <c r="K3" s="20"/>
      <c r="L3" s="20"/>
      <c r="N3" s="20"/>
      <c r="O3" s="20"/>
      <c r="P3" s="20"/>
      <c r="Q3" s="20"/>
      <c r="R3" s="20"/>
      <c r="S3" s="20"/>
      <c r="T3" s="20"/>
      <c r="AM3" s="20"/>
    </row>
    <row r="4" spans="1:39" s="21" customFormat="1" ht="47.25" customHeight="1" thickBot="1" x14ac:dyDescent="0.3">
      <c r="B4" s="192" t="s">
        <v>25</v>
      </c>
      <c r="C4" s="192"/>
      <c r="D4" s="192"/>
      <c r="E4" s="192"/>
      <c r="F4" s="192"/>
      <c r="G4" s="192"/>
      <c r="H4" s="192"/>
      <c r="I4" s="22"/>
      <c r="J4" s="23"/>
      <c r="K4" s="192" t="s">
        <v>26</v>
      </c>
      <c r="L4" s="193"/>
      <c r="M4" s="193"/>
      <c r="N4" s="193"/>
      <c r="O4" s="193"/>
      <c r="P4" s="194"/>
      <c r="Q4" s="195" t="s">
        <v>27</v>
      </c>
      <c r="R4" s="195"/>
      <c r="S4" s="195"/>
      <c r="T4" s="24" t="s">
        <v>28</v>
      </c>
      <c r="AM4" s="149"/>
    </row>
    <row r="5" spans="1:39" s="19" customFormat="1" ht="17.25" customHeight="1" thickBot="1" x14ac:dyDescent="0.3">
      <c r="B5" s="196" t="s">
        <v>29</v>
      </c>
      <c r="C5" s="196"/>
      <c r="D5" s="197"/>
      <c r="E5" s="197"/>
      <c r="F5" s="197"/>
      <c r="G5" s="197"/>
      <c r="H5" s="25"/>
      <c r="I5" s="26"/>
      <c r="J5" s="26"/>
      <c r="K5" s="27"/>
      <c r="L5" s="28"/>
      <c r="N5" s="28"/>
      <c r="O5" s="29"/>
      <c r="P5" s="30"/>
      <c r="Q5" s="27"/>
      <c r="R5" s="28"/>
      <c r="S5" s="31"/>
      <c r="T5" s="32"/>
      <c r="AM5" s="28"/>
    </row>
    <row r="6" spans="1:39" s="154" customFormat="1" ht="60.75" customHeight="1" thickBot="1" x14ac:dyDescent="0.3">
      <c r="B6" s="33" t="s">
        <v>75</v>
      </c>
      <c r="C6" s="158"/>
      <c r="D6" s="157" t="s">
        <v>296</v>
      </c>
      <c r="E6" s="33" t="s">
        <v>297</v>
      </c>
      <c r="F6" s="33" t="s">
        <v>298</v>
      </c>
      <c r="G6" s="33" t="s">
        <v>299</v>
      </c>
      <c r="H6" s="33" t="s">
        <v>300</v>
      </c>
      <c r="I6" s="198" t="s">
        <v>30</v>
      </c>
      <c r="J6" s="199"/>
      <c r="K6" s="33" t="s">
        <v>301</v>
      </c>
      <c r="L6" s="33" t="s">
        <v>302</v>
      </c>
      <c r="N6" s="33" t="s">
        <v>303</v>
      </c>
      <c r="O6" s="33" t="s">
        <v>304</v>
      </c>
      <c r="P6" s="155" t="s">
        <v>305</v>
      </c>
      <c r="Q6" s="33" t="s">
        <v>306</v>
      </c>
      <c r="R6" s="33" t="s">
        <v>307</v>
      </c>
      <c r="S6" s="33" t="s">
        <v>308</v>
      </c>
      <c r="T6" s="33" t="s">
        <v>309</v>
      </c>
      <c r="V6" s="156"/>
      <c r="W6" s="156"/>
      <c r="X6" s="156"/>
      <c r="AM6" s="189" t="s">
        <v>31</v>
      </c>
    </row>
    <row r="7" spans="1:39" s="159" customFormat="1" ht="21" customHeight="1" x14ac:dyDescent="0.25">
      <c r="B7" s="200" t="s">
        <v>311</v>
      </c>
      <c r="C7" s="200"/>
      <c r="D7" s="200" t="s">
        <v>310</v>
      </c>
      <c r="E7" s="200" t="s">
        <v>323</v>
      </c>
      <c r="F7" s="200" t="s">
        <v>34</v>
      </c>
      <c r="G7" s="200" t="s">
        <v>35</v>
      </c>
      <c r="H7" s="200" t="s">
        <v>316</v>
      </c>
      <c r="I7" s="160" t="s">
        <v>32</v>
      </c>
      <c r="J7" s="160" t="s">
        <v>33</v>
      </c>
      <c r="K7" s="200" t="s">
        <v>314</v>
      </c>
      <c r="L7" s="200" t="s">
        <v>315</v>
      </c>
      <c r="M7" s="200"/>
      <c r="N7" s="200" t="s">
        <v>317</v>
      </c>
      <c r="O7" s="200" t="s">
        <v>318</v>
      </c>
      <c r="P7" s="200" t="s">
        <v>319</v>
      </c>
      <c r="Q7" s="200" t="s">
        <v>36</v>
      </c>
      <c r="R7" s="200" t="s">
        <v>320</v>
      </c>
      <c r="S7" s="200" t="s">
        <v>321</v>
      </c>
      <c r="T7" s="200" t="s">
        <v>322</v>
      </c>
      <c r="V7" s="161"/>
      <c r="W7" s="161"/>
      <c r="AM7" s="189"/>
    </row>
    <row r="8" spans="1:39" s="162" customFormat="1" ht="60.75" thickBot="1" x14ac:dyDescent="0.3">
      <c r="B8" s="201"/>
      <c r="C8" s="201"/>
      <c r="D8" s="201"/>
      <c r="E8" s="201"/>
      <c r="F8" s="201"/>
      <c r="G8" s="201"/>
      <c r="H8" s="201"/>
      <c r="I8" s="34" t="s">
        <v>312</v>
      </c>
      <c r="J8" s="34" t="s">
        <v>313</v>
      </c>
      <c r="K8" s="201"/>
      <c r="L8" s="201"/>
      <c r="M8" s="201"/>
      <c r="N8" s="201"/>
      <c r="O8" s="201"/>
      <c r="P8" s="201"/>
      <c r="Q8" s="201"/>
      <c r="R8" s="201"/>
      <c r="S8" s="201"/>
      <c r="T8" s="201"/>
      <c r="V8" s="163"/>
      <c r="W8" s="163"/>
      <c r="AM8" s="35"/>
    </row>
    <row r="9" spans="1:39" ht="35.25" customHeight="1" x14ac:dyDescent="0.25">
      <c r="A9">
        <v>1</v>
      </c>
      <c r="B9" s="36" t="s">
        <v>324</v>
      </c>
      <c r="C9" s="185" t="str">
        <f>IF(B9="","","- "&amp; B9&amp;CHAR(10))
&amp;IF(B10="","","- "&amp; B10&amp;CHAR(10))
&amp;IF(B11="","","- "&amp; B11&amp;CHAR(10))
&amp;IF(B12="","","- "&amp; B12&amp;CHAR(10))
&amp;IF(B13="","","- "&amp; B13&amp;CHAR(10))
&amp;IF(B14="","","- "&amp; B14&amp;CHAR(10))
&amp;IF(B15="","","- "&amp; B15&amp;CHAR(10))
&amp;IF(B16="","","- "&amp; B16&amp;CHAR(10))
&amp;IF(B17="","","- "&amp; B17&amp;CHAR(10))
&amp;IF(B18="","","- "&amp; B18&amp;CHAR(10))</f>
        <v xml:space="preserve">- Etapa 01
- Etapa 02
- Etapa 03
</v>
      </c>
      <c r="D9" s="186" t="s">
        <v>291</v>
      </c>
      <c r="E9" s="37" t="s">
        <v>37</v>
      </c>
      <c r="F9" s="38"/>
      <c r="G9" s="187" t="s">
        <v>38</v>
      </c>
      <c r="H9" s="186"/>
      <c r="I9" s="186" t="s">
        <v>39</v>
      </c>
      <c r="J9" s="186" t="s">
        <v>40</v>
      </c>
      <c r="K9" s="186" t="s">
        <v>41</v>
      </c>
      <c r="L9" s="186" t="s">
        <v>42</v>
      </c>
      <c r="N9" s="185" t="str">
        <f>IF(AM9="","", AM9 &amp; " - " &amp; IF(AM9&lt;10,"Baixo",IF(AND(AM9&gt;=10,AM9&lt;40),"Médio",IF(AND(AM9&gt;=40,AM9&lt;80),"Alto","Extremo"))))</f>
        <v>80 - Extremo</v>
      </c>
      <c r="O9" s="188" t="s">
        <v>43</v>
      </c>
      <c r="P9" s="185">
        <f>IF(O9="","",AM9*LEFT(O9,3))</f>
        <v>64</v>
      </c>
      <c r="Q9" s="185" t="str">
        <f>IF(P9="","",IF(AND(P9&gt;=0,P9&lt;10),"RB - Risco Baixo",IF(AND(P9&gt;=10,P9&lt;40),"RM - Risco Médio",IF(AND(P9&gt;=40,P9&lt;80),"RA - Risco Alto","RE - Risco Extremo"))))</f>
        <v>RA - Risco Alto</v>
      </c>
      <c r="R9" s="186"/>
      <c r="S9" s="186"/>
      <c r="T9" s="186"/>
      <c r="AM9" s="182">
        <f>IF(L9="","", LEFT(K9,2)*LEFT(L9,2))</f>
        <v>80</v>
      </c>
    </row>
    <row r="10" spans="1:39" ht="35.25" customHeight="1" x14ac:dyDescent="0.25">
      <c r="A10">
        <v>2</v>
      </c>
      <c r="B10" s="39" t="s">
        <v>325</v>
      </c>
      <c r="C10" s="185"/>
      <c r="D10" s="186"/>
      <c r="E10" s="40" t="s">
        <v>44</v>
      </c>
      <c r="F10" s="41"/>
      <c r="G10" s="187"/>
      <c r="H10" s="186"/>
      <c r="I10" s="186"/>
      <c r="J10" s="186"/>
      <c r="K10" s="186"/>
      <c r="L10" s="186"/>
      <c r="N10" s="185"/>
      <c r="O10" s="188"/>
      <c r="P10" s="185"/>
      <c r="Q10" s="185"/>
      <c r="R10" s="186"/>
      <c r="S10" s="186"/>
      <c r="T10" s="186"/>
      <c r="AM10" s="182"/>
    </row>
    <row r="11" spans="1:39" ht="35.25" customHeight="1" x14ac:dyDescent="0.25">
      <c r="A11">
        <v>3</v>
      </c>
      <c r="B11" s="39" t="s">
        <v>326</v>
      </c>
      <c r="C11" s="185"/>
      <c r="D11" s="186"/>
      <c r="E11" s="40" t="s">
        <v>45</v>
      </c>
      <c r="F11" s="41"/>
      <c r="G11" s="187"/>
      <c r="H11" s="186"/>
      <c r="I11" s="186"/>
      <c r="J11" s="186"/>
      <c r="K11" s="186"/>
      <c r="L11" s="186"/>
      <c r="N11" s="185"/>
      <c r="O11" s="188"/>
      <c r="P11" s="185"/>
      <c r="Q11" s="185"/>
      <c r="R11" s="186"/>
      <c r="S11" s="186"/>
      <c r="T11" s="186"/>
      <c r="AM11" s="182"/>
    </row>
    <row r="12" spans="1:39" ht="35.25" customHeight="1" x14ac:dyDescent="0.25">
      <c r="A12">
        <v>4</v>
      </c>
      <c r="B12" s="39"/>
      <c r="C12" s="185"/>
      <c r="D12" s="186"/>
      <c r="E12" s="40"/>
      <c r="F12" s="41"/>
      <c r="G12" s="187"/>
      <c r="H12" s="186"/>
      <c r="I12" s="186"/>
      <c r="J12" s="186"/>
      <c r="K12" s="186"/>
      <c r="L12" s="186"/>
      <c r="N12" s="185"/>
      <c r="O12" s="188"/>
      <c r="P12" s="185"/>
      <c r="Q12" s="185"/>
      <c r="R12" s="186"/>
      <c r="S12" s="186"/>
      <c r="T12" s="186"/>
      <c r="AM12" s="182"/>
    </row>
    <row r="13" spans="1:39" ht="35.25" customHeight="1" x14ac:dyDescent="0.25">
      <c r="A13">
        <v>5</v>
      </c>
      <c r="B13" s="39"/>
      <c r="C13" s="185"/>
      <c r="D13" s="186"/>
      <c r="E13" s="40"/>
      <c r="F13" s="41"/>
      <c r="G13" s="187"/>
      <c r="H13" s="186"/>
      <c r="I13" s="186"/>
      <c r="J13" s="186"/>
      <c r="K13" s="186"/>
      <c r="L13" s="186"/>
      <c r="N13" s="185"/>
      <c r="O13" s="188"/>
      <c r="P13" s="185"/>
      <c r="Q13" s="185"/>
      <c r="R13" s="186"/>
      <c r="S13" s="186"/>
      <c r="T13" s="186"/>
      <c r="AM13" s="182"/>
    </row>
    <row r="14" spans="1:39" ht="35.25" customHeight="1" x14ac:dyDescent="0.25">
      <c r="B14" s="39"/>
      <c r="C14" s="185"/>
      <c r="D14" s="186"/>
      <c r="E14" s="40"/>
      <c r="F14" s="41"/>
      <c r="G14" s="187"/>
      <c r="H14" s="186"/>
      <c r="I14" s="186"/>
      <c r="J14" s="186"/>
      <c r="K14" s="186"/>
      <c r="L14" s="186"/>
      <c r="N14" s="185"/>
      <c r="O14" s="188"/>
      <c r="P14" s="185"/>
      <c r="Q14" s="185"/>
      <c r="R14" s="186"/>
      <c r="S14" s="186"/>
      <c r="T14" s="186"/>
      <c r="AM14" s="182"/>
    </row>
    <row r="15" spans="1:39" ht="35.25" customHeight="1" x14ac:dyDescent="0.25">
      <c r="B15" s="39"/>
      <c r="C15" s="185"/>
      <c r="D15" s="186"/>
      <c r="E15" s="40"/>
      <c r="F15" s="41"/>
      <c r="G15" s="187"/>
      <c r="H15" s="186"/>
      <c r="I15" s="186"/>
      <c r="J15" s="186"/>
      <c r="K15" s="186"/>
      <c r="L15" s="186"/>
      <c r="N15" s="185"/>
      <c r="O15" s="188"/>
      <c r="P15" s="185"/>
      <c r="Q15" s="185"/>
      <c r="R15" s="186"/>
      <c r="S15" s="186"/>
      <c r="T15" s="186"/>
      <c r="AM15" s="182"/>
    </row>
    <row r="16" spans="1:39" ht="35.25" customHeight="1" x14ac:dyDescent="0.25">
      <c r="B16" s="39"/>
      <c r="C16" s="185"/>
      <c r="D16" s="186"/>
      <c r="E16" s="40"/>
      <c r="F16" s="41"/>
      <c r="G16" s="187"/>
      <c r="H16" s="186"/>
      <c r="I16" s="186"/>
      <c r="J16" s="186"/>
      <c r="K16" s="186"/>
      <c r="L16" s="186"/>
      <c r="N16" s="185"/>
      <c r="O16" s="188"/>
      <c r="P16" s="185"/>
      <c r="Q16" s="185"/>
      <c r="R16" s="186"/>
      <c r="S16" s="186"/>
      <c r="T16" s="186"/>
      <c r="AM16" s="182"/>
    </row>
    <row r="17" spans="1:39" ht="35.25" customHeight="1" x14ac:dyDescent="0.25">
      <c r="B17" s="39"/>
      <c r="C17" s="185"/>
      <c r="D17" s="186"/>
      <c r="E17" s="40"/>
      <c r="F17" s="41"/>
      <c r="G17" s="187"/>
      <c r="H17" s="186"/>
      <c r="I17" s="186"/>
      <c r="J17" s="186"/>
      <c r="K17" s="186"/>
      <c r="L17" s="186"/>
      <c r="N17" s="185"/>
      <c r="O17" s="188"/>
      <c r="P17" s="185"/>
      <c r="Q17" s="185"/>
      <c r="R17" s="186"/>
      <c r="S17" s="186"/>
      <c r="T17" s="186"/>
      <c r="AM17" s="182"/>
    </row>
    <row r="18" spans="1:39" ht="35.25" customHeight="1" x14ac:dyDescent="0.25">
      <c r="B18" s="39"/>
      <c r="C18" s="185"/>
      <c r="D18" s="186"/>
      <c r="E18" s="40"/>
      <c r="F18" s="41"/>
      <c r="G18" s="187"/>
      <c r="H18" s="186"/>
      <c r="I18" s="186"/>
      <c r="J18" s="186"/>
      <c r="K18" s="186"/>
      <c r="L18" s="186"/>
      <c r="N18" s="185"/>
      <c r="O18" s="188"/>
      <c r="P18" s="185"/>
      <c r="Q18" s="185"/>
      <c r="R18" s="186"/>
      <c r="S18" s="186"/>
      <c r="T18" s="186"/>
      <c r="AM18" s="182"/>
    </row>
    <row r="19" spans="1:39" ht="35.25" customHeight="1" x14ac:dyDescent="0.25">
      <c r="A19">
        <v>6</v>
      </c>
      <c r="B19" s="39"/>
      <c r="C19" s="179" t="str">
        <f>IF(B19="","","- "&amp; B19&amp;CHAR(10))
&amp;IF(B20="","","- "&amp; B20&amp;CHAR(10))
&amp;IF(B21="","","- "&amp; B21&amp;CHAR(10))
&amp;IF(B22="","","- "&amp; B22&amp;CHAR(10))
&amp;IF(B23="","","- "&amp; B23&amp;CHAR(10))
&amp;IF(B24="","","- "&amp; B24&amp;CHAR(10))
&amp;IF(B25="","","- "&amp; B25&amp;CHAR(10))
&amp;IF(B26="","","- "&amp; B26&amp;CHAR(10))
&amp;IF(B27="","","- "&amp; B27&amp;CHAR(10))
&amp;IF(B28="","","- "&amp; B28&amp;CHAR(10))</f>
        <v/>
      </c>
      <c r="D19" s="180" t="s">
        <v>292</v>
      </c>
      <c r="E19" s="40"/>
      <c r="F19" s="41"/>
      <c r="G19" s="184"/>
      <c r="H19" s="181"/>
      <c r="I19" s="181"/>
      <c r="J19" s="181"/>
      <c r="K19" s="181"/>
      <c r="L19" s="181"/>
      <c r="N19" s="179" t="str">
        <f>IF(AM19="","", AM19 &amp; " - " &amp; IF(AM19&lt;10,"Baixo",IF(AND(AM19&gt;=10,AM19&lt;40),"Médio",IF(AND(AM19&gt;=40,AM19&lt;80),"Alto","Extremo"))))</f>
        <v/>
      </c>
      <c r="O19" s="183"/>
      <c r="P19" s="179" t="str">
        <f>IF(O19="","",AM19*LEFT(O19,3))</f>
        <v/>
      </c>
      <c r="Q19" s="179" t="str">
        <f>IF(P19="","",IF(AND(P19&gt;=0,P19&lt;10),"RB - Risco Baixo",IF(AND(P19&gt;=10,P19&lt;40),"RM - Risco Médio",IF(AND(P19&gt;=40,P19&lt;80),"RA - Risco Alto","RE - Risco Extremo"))))</f>
        <v/>
      </c>
      <c r="R19" s="180"/>
      <c r="S19" s="180"/>
      <c r="T19" s="180"/>
      <c r="AM19" s="182" t="str">
        <f>IF(L19="","", LEFT(K19,2)*LEFT(L19,2))</f>
        <v/>
      </c>
    </row>
    <row r="20" spans="1:39" ht="35.25" customHeight="1" x14ac:dyDescent="0.25">
      <c r="A20">
        <v>7</v>
      </c>
      <c r="B20" s="39"/>
      <c r="C20" s="179"/>
      <c r="D20" s="180"/>
      <c r="E20" s="40"/>
      <c r="F20" s="41"/>
      <c r="G20" s="184"/>
      <c r="H20" s="181"/>
      <c r="I20" s="181"/>
      <c r="J20" s="181"/>
      <c r="K20" s="181"/>
      <c r="L20" s="181"/>
      <c r="N20" s="179"/>
      <c r="O20" s="183"/>
      <c r="P20" s="179"/>
      <c r="Q20" s="179"/>
      <c r="R20" s="180"/>
      <c r="S20" s="180"/>
      <c r="T20" s="180"/>
      <c r="AM20" s="182"/>
    </row>
    <row r="21" spans="1:39" ht="35.25" customHeight="1" x14ac:dyDescent="0.25">
      <c r="A21">
        <v>8</v>
      </c>
      <c r="B21" s="39"/>
      <c r="C21" s="179"/>
      <c r="D21" s="180"/>
      <c r="E21" s="40"/>
      <c r="F21" s="41"/>
      <c r="G21" s="184"/>
      <c r="H21" s="181"/>
      <c r="I21" s="181"/>
      <c r="J21" s="181"/>
      <c r="K21" s="181"/>
      <c r="L21" s="181"/>
      <c r="N21" s="179"/>
      <c r="O21" s="183"/>
      <c r="P21" s="179"/>
      <c r="Q21" s="179"/>
      <c r="R21" s="180"/>
      <c r="S21" s="180"/>
      <c r="T21" s="180"/>
      <c r="AM21" s="182"/>
    </row>
    <row r="22" spans="1:39" ht="35.25" customHeight="1" x14ac:dyDescent="0.25">
      <c r="A22">
        <v>9</v>
      </c>
      <c r="B22" s="39"/>
      <c r="C22" s="179"/>
      <c r="D22" s="180"/>
      <c r="E22" s="40"/>
      <c r="F22" s="41"/>
      <c r="G22" s="184"/>
      <c r="H22" s="181"/>
      <c r="I22" s="181"/>
      <c r="J22" s="181"/>
      <c r="K22" s="181"/>
      <c r="L22" s="181"/>
      <c r="N22" s="179"/>
      <c r="O22" s="183"/>
      <c r="P22" s="179"/>
      <c r="Q22" s="179"/>
      <c r="R22" s="180"/>
      <c r="S22" s="180"/>
      <c r="T22" s="180"/>
      <c r="AM22" s="182"/>
    </row>
    <row r="23" spans="1:39" ht="35.25" customHeight="1" x14ac:dyDescent="0.25">
      <c r="A23">
        <v>10</v>
      </c>
      <c r="B23" s="39"/>
      <c r="C23" s="179"/>
      <c r="D23" s="180"/>
      <c r="E23" s="40"/>
      <c r="F23" s="41"/>
      <c r="G23" s="184"/>
      <c r="H23" s="181"/>
      <c r="I23" s="181"/>
      <c r="J23" s="181"/>
      <c r="K23" s="181"/>
      <c r="L23" s="181"/>
      <c r="N23" s="179"/>
      <c r="O23" s="183"/>
      <c r="P23" s="179"/>
      <c r="Q23" s="179"/>
      <c r="R23" s="180"/>
      <c r="S23" s="180"/>
      <c r="T23" s="180"/>
      <c r="AM23" s="182"/>
    </row>
    <row r="24" spans="1:39" ht="35.25" customHeight="1" x14ac:dyDescent="0.25">
      <c r="B24" s="39"/>
      <c r="C24" s="179"/>
      <c r="D24" s="180"/>
      <c r="E24" s="40"/>
      <c r="F24" s="41"/>
      <c r="G24" s="184"/>
      <c r="H24" s="181"/>
      <c r="I24" s="181"/>
      <c r="J24" s="181"/>
      <c r="K24" s="181"/>
      <c r="L24" s="181"/>
      <c r="N24" s="179"/>
      <c r="O24" s="183"/>
      <c r="P24" s="179"/>
      <c r="Q24" s="179"/>
      <c r="R24" s="180"/>
      <c r="S24" s="180"/>
      <c r="T24" s="180"/>
      <c r="AM24" s="182"/>
    </row>
    <row r="25" spans="1:39" ht="35.25" customHeight="1" x14ac:dyDescent="0.25">
      <c r="B25" s="39"/>
      <c r="C25" s="179"/>
      <c r="D25" s="180"/>
      <c r="E25" s="40"/>
      <c r="F25" s="41"/>
      <c r="G25" s="184"/>
      <c r="H25" s="181"/>
      <c r="I25" s="181"/>
      <c r="J25" s="181"/>
      <c r="K25" s="181"/>
      <c r="L25" s="181"/>
      <c r="N25" s="179"/>
      <c r="O25" s="183"/>
      <c r="P25" s="179"/>
      <c r="Q25" s="179"/>
      <c r="R25" s="180"/>
      <c r="S25" s="180"/>
      <c r="T25" s="180"/>
      <c r="AM25" s="182"/>
    </row>
    <row r="26" spans="1:39" ht="35.25" customHeight="1" x14ac:dyDescent="0.25">
      <c r="B26" s="39"/>
      <c r="C26" s="179"/>
      <c r="D26" s="180"/>
      <c r="E26" s="40"/>
      <c r="F26" s="41"/>
      <c r="G26" s="184"/>
      <c r="H26" s="181"/>
      <c r="I26" s="181"/>
      <c r="J26" s="181"/>
      <c r="K26" s="181"/>
      <c r="L26" s="181"/>
      <c r="N26" s="179"/>
      <c r="O26" s="183"/>
      <c r="P26" s="179"/>
      <c r="Q26" s="179"/>
      <c r="R26" s="180"/>
      <c r="S26" s="180"/>
      <c r="T26" s="180"/>
      <c r="AM26" s="182"/>
    </row>
    <row r="27" spans="1:39" ht="35.25" customHeight="1" x14ac:dyDescent="0.25">
      <c r="B27" s="39"/>
      <c r="C27" s="179"/>
      <c r="D27" s="180"/>
      <c r="E27" s="40"/>
      <c r="F27" s="41"/>
      <c r="G27" s="184"/>
      <c r="H27" s="181"/>
      <c r="I27" s="181"/>
      <c r="J27" s="181"/>
      <c r="K27" s="181"/>
      <c r="L27" s="181"/>
      <c r="N27" s="179"/>
      <c r="O27" s="183"/>
      <c r="P27" s="179"/>
      <c r="Q27" s="179"/>
      <c r="R27" s="180"/>
      <c r="S27" s="180"/>
      <c r="T27" s="180"/>
      <c r="AM27" s="182"/>
    </row>
    <row r="28" spans="1:39" ht="35.25" customHeight="1" x14ac:dyDescent="0.25">
      <c r="B28" s="39"/>
      <c r="C28" s="179"/>
      <c r="D28" s="180"/>
      <c r="E28" s="40"/>
      <c r="F28" s="41"/>
      <c r="G28" s="184"/>
      <c r="H28" s="181"/>
      <c r="I28" s="181"/>
      <c r="J28" s="181"/>
      <c r="K28" s="181"/>
      <c r="L28" s="181"/>
      <c r="N28" s="179"/>
      <c r="O28" s="183"/>
      <c r="P28" s="179"/>
      <c r="Q28" s="179"/>
      <c r="R28" s="180"/>
      <c r="S28" s="180"/>
      <c r="T28" s="180"/>
      <c r="AM28" s="182"/>
    </row>
    <row r="29" spans="1:39" ht="35.25" customHeight="1" x14ac:dyDescent="0.25">
      <c r="A29">
        <v>11</v>
      </c>
      <c r="B29" s="39"/>
      <c r="C29" s="179" t="str">
        <f>IF(B29="","","- "&amp; B29&amp;CHAR(10))
&amp;IF(B30="","","- "&amp; B30&amp;CHAR(10))
&amp;IF(B31="","","- "&amp; B31&amp;CHAR(10))
&amp;IF(B32="","","- "&amp; B32&amp;CHAR(10))
&amp;IF(B33="","","- "&amp; B33&amp;CHAR(10))
&amp;IF(B34="","","- "&amp; B34&amp;CHAR(10))
&amp;IF(B35="","","- "&amp; B35&amp;CHAR(10))
&amp;IF(B36="","","- "&amp; B36&amp;CHAR(10))
&amp;IF(B37="","","- "&amp; B37&amp;CHAR(10))
&amp;IF(B38="","","- "&amp; B38&amp;CHAR(10))</f>
        <v/>
      </c>
      <c r="D29" s="180" t="s">
        <v>46</v>
      </c>
      <c r="E29" s="40"/>
      <c r="F29" s="41"/>
      <c r="G29" s="184"/>
      <c r="H29" s="181"/>
      <c r="I29" s="181"/>
      <c r="J29" s="181"/>
      <c r="K29" s="181"/>
      <c r="L29" s="181"/>
      <c r="N29" s="179" t="str">
        <f>IF(AM29="","", AM29 &amp; " - " &amp; IF(AM29&lt;10,"Baixo",IF(AND(AM29&gt;=10,AM29&lt;40),"Médio",IF(AND(AM29&gt;=40,AM29&lt;80),"Alto","Extremo"))))</f>
        <v/>
      </c>
      <c r="O29" s="183"/>
      <c r="P29" s="179" t="str">
        <f>IF(O29="","",AM29*LEFT(O29,3))</f>
        <v/>
      </c>
      <c r="Q29" s="179" t="str">
        <f>IF(P29="","",IF(AND(P29&gt;=0,P29&lt;10),"RB - Risco Baixo",IF(AND(P29&gt;=10,P29&lt;40),"RM - Risco Médio",IF(AND(P29&gt;=40,P29&lt;80),"RA - Risco Alto","RE - Risco Extremo"))))</f>
        <v/>
      </c>
      <c r="R29" s="180"/>
      <c r="S29" s="180"/>
      <c r="T29" s="180"/>
      <c r="AM29" s="182" t="str">
        <f>IF(L29="","", LEFT(K29,2)*LEFT(L29,2))</f>
        <v/>
      </c>
    </row>
    <row r="30" spans="1:39" ht="35.25" customHeight="1" x14ac:dyDescent="0.25">
      <c r="A30">
        <v>12</v>
      </c>
      <c r="B30" s="39"/>
      <c r="C30" s="179"/>
      <c r="D30" s="180"/>
      <c r="E30" s="40"/>
      <c r="F30" s="41"/>
      <c r="G30" s="184"/>
      <c r="H30" s="181"/>
      <c r="I30" s="181"/>
      <c r="J30" s="181"/>
      <c r="K30" s="181"/>
      <c r="L30" s="181"/>
      <c r="N30" s="179"/>
      <c r="O30" s="183"/>
      <c r="P30" s="179"/>
      <c r="Q30" s="179"/>
      <c r="R30" s="180"/>
      <c r="S30" s="180"/>
      <c r="T30" s="180"/>
      <c r="AM30" s="182"/>
    </row>
    <row r="31" spans="1:39" ht="35.25" customHeight="1" x14ac:dyDescent="0.25">
      <c r="A31">
        <v>13</v>
      </c>
      <c r="B31" s="39"/>
      <c r="C31" s="179"/>
      <c r="D31" s="180"/>
      <c r="E31" s="40"/>
      <c r="F31" s="41"/>
      <c r="G31" s="184"/>
      <c r="H31" s="181"/>
      <c r="I31" s="181"/>
      <c r="J31" s="181"/>
      <c r="K31" s="181"/>
      <c r="L31" s="181"/>
      <c r="N31" s="179"/>
      <c r="O31" s="183"/>
      <c r="P31" s="179"/>
      <c r="Q31" s="179"/>
      <c r="R31" s="180"/>
      <c r="S31" s="180"/>
      <c r="T31" s="180"/>
      <c r="AM31" s="182"/>
    </row>
    <row r="32" spans="1:39" ht="35.25" customHeight="1" x14ac:dyDescent="0.25">
      <c r="A32">
        <v>14</v>
      </c>
      <c r="B32" s="39"/>
      <c r="C32" s="179"/>
      <c r="D32" s="180"/>
      <c r="E32" s="40"/>
      <c r="F32" s="41"/>
      <c r="G32" s="184"/>
      <c r="H32" s="181"/>
      <c r="I32" s="181"/>
      <c r="J32" s="181"/>
      <c r="K32" s="181"/>
      <c r="L32" s="181"/>
      <c r="N32" s="179"/>
      <c r="O32" s="183"/>
      <c r="P32" s="179"/>
      <c r="Q32" s="179"/>
      <c r="R32" s="180"/>
      <c r="S32" s="180"/>
      <c r="T32" s="180"/>
      <c r="AM32" s="182"/>
    </row>
    <row r="33" spans="1:39" ht="35.25" customHeight="1" x14ac:dyDescent="0.25">
      <c r="A33">
        <v>15</v>
      </c>
      <c r="B33" s="39"/>
      <c r="C33" s="179"/>
      <c r="D33" s="180"/>
      <c r="E33" s="40"/>
      <c r="F33" s="41"/>
      <c r="G33" s="184"/>
      <c r="H33" s="181"/>
      <c r="I33" s="181"/>
      <c r="J33" s="181"/>
      <c r="K33" s="181"/>
      <c r="L33" s="181"/>
      <c r="N33" s="179"/>
      <c r="O33" s="183"/>
      <c r="P33" s="179"/>
      <c r="Q33" s="179"/>
      <c r="R33" s="180"/>
      <c r="S33" s="180"/>
      <c r="T33" s="180"/>
      <c r="AM33" s="182"/>
    </row>
    <row r="34" spans="1:39" ht="35.25" customHeight="1" x14ac:dyDescent="0.25">
      <c r="A34">
        <v>11</v>
      </c>
      <c r="B34" s="39"/>
      <c r="C34" s="179"/>
      <c r="D34" s="180"/>
      <c r="E34" s="40"/>
      <c r="F34" s="41"/>
      <c r="G34" s="184"/>
      <c r="H34" s="181"/>
      <c r="I34" s="181"/>
      <c r="J34" s="181"/>
      <c r="K34" s="181"/>
      <c r="L34" s="181"/>
      <c r="N34" s="179"/>
      <c r="O34" s="183"/>
      <c r="P34" s="179"/>
      <c r="Q34" s="179"/>
      <c r="R34" s="180"/>
      <c r="S34" s="180"/>
      <c r="T34" s="180"/>
      <c r="AM34" s="182"/>
    </row>
    <row r="35" spans="1:39" ht="35.25" customHeight="1" x14ac:dyDescent="0.25">
      <c r="A35">
        <v>12</v>
      </c>
      <c r="B35" s="39"/>
      <c r="C35" s="179"/>
      <c r="D35" s="180"/>
      <c r="E35" s="40"/>
      <c r="F35" s="41"/>
      <c r="G35" s="184"/>
      <c r="H35" s="181"/>
      <c r="I35" s="181"/>
      <c r="J35" s="181"/>
      <c r="K35" s="181"/>
      <c r="L35" s="181"/>
      <c r="N35" s="179"/>
      <c r="O35" s="183"/>
      <c r="P35" s="179"/>
      <c r="Q35" s="179"/>
      <c r="R35" s="180"/>
      <c r="S35" s="180"/>
      <c r="T35" s="180"/>
      <c r="AM35" s="182"/>
    </row>
    <row r="36" spans="1:39" ht="35.25" customHeight="1" x14ac:dyDescent="0.25">
      <c r="A36">
        <v>13</v>
      </c>
      <c r="B36" s="39"/>
      <c r="C36" s="179"/>
      <c r="D36" s="180"/>
      <c r="E36" s="40"/>
      <c r="F36" s="41"/>
      <c r="G36" s="184"/>
      <c r="H36" s="181"/>
      <c r="I36" s="181"/>
      <c r="J36" s="181"/>
      <c r="K36" s="181"/>
      <c r="L36" s="181"/>
      <c r="N36" s="179"/>
      <c r="O36" s="183"/>
      <c r="P36" s="179"/>
      <c r="Q36" s="179"/>
      <c r="R36" s="180"/>
      <c r="S36" s="180"/>
      <c r="T36" s="180"/>
      <c r="AM36" s="182"/>
    </row>
    <row r="37" spans="1:39" ht="35.25" customHeight="1" x14ac:dyDescent="0.25">
      <c r="A37">
        <v>14</v>
      </c>
      <c r="B37" s="39"/>
      <c r="C37" s="179"/>
      <c r="D37" s="180"/>
      <c r="E37" s="40"/>
      <c r="F37" s="41"/>
      <c r="G37" s="184"/>
      <c r="H37" s="181"/>
      <c r="I37" s="181"/>
      <c r="J37" s="181"/>
      <c r="K37" s="181"/>
      <c r="L37" s="181"/>
      <c r="N37" s="179"/>
      <c r="O37" s="183"/>
      <c r="P37" s="179"/>
      <c r="Q37" s="179"/>
      <c r="R37" s="180"/>
      <c r="S37" s="180"/>
      <c r="T37" s="180"/>
      <c r="AM37" s="182"/>
    </row>
    <row r="38" spans="1:39" ht="35.25" customHeight="1" x14ac:dyDescent="0.25">
      <c r="A38">
        <v>15</v>
      </c>
      <c r="B38" s="39"/>
      <c r="C38" s="179"/>
      <c r="D38" s="180"/>
      <c r="E38" s="40"/>
      <c r="F38" s="41"/>
      <c r="G38" s="184"/>
      <c r="H38" s="181"/>
      <c r="I38" s="181"/>
      <c r="J38" s="181"/>
      <c r="K38" s="181"/>
      <c r="L38" s="181"/>
      <c r="N38" s="179"/>
      <c r="O38" s="183"/>
      <c r="P38" s="179"/>
      <c r="Q38" s="179"/>
      <c r="R38" s="180"/>
      <c r="S38" s="180"/>
      <c r="T38" s="180"/>
      <c r="AM38" s="182"/>
    </row>
    <row r="39" spans="1:39" ht="35.25" customHeight="1" x14ac:dyDescent="0.25">
      <c r="A39">
        <v>16</v>
      </c>
      <c r="B39" s="39"/>
      <c r="C39" s="179" t="str">
        <f>IF(B39="","","- "&amp; B39&amp;CHAR(10))
&amp;IF(B40="","","- "&amp; B40&amp;CHAR(10))
&amp;IF(B41="","","- "&amp; B41&amp;CHAR(10))
&amp;IF(B42="","","- "&amp; B42&amp;CHAR(10))
&amp;IF(B43="","","- "&amp; B43&amp;CHAR(10))
&amp;IF(B44="","","- "&amp; B44&amp;CHAR(10))
&amp;IF(B45="","","- "&amp; B45&amp;CHAR(10))
&amp;IF(B46="","","- "&amp; B46&amp;CHAR(10))
&amp;IF(B47="","","- "&amp; B47&amp;CHAR(10))
&amp;IF(B48="","","- "&amp; B48&amp;CHAR(10))</f>
        <v/>
      </c>
      <c r="D39" s="180" t="s">
        <v>47</v>
      </c>
      <c r="E39" s="40"/>
      <c r="F39" s="41"/>
      <c r="G39" s="184"/>
      <c r="H39" s="181"/>
      <c r="I39" s="181"/>
      <c r="J39" s="181"/>
      <c r="K39" s="181"/>
      <c r="L39" s="181"/>
      <c r="N39" s="179" t="str">
        <f>IF(AM39="","", AM39 &amp; " - " &amp; IF(AM39&lt;10,"Baixo",IF(AND(AM39&gt;=10,AM39&lt;40),"Médio",IF(AND(AM39&gt;=40,AM39&lt;80),"Alto","Extremo"))))</f>
        <v/>
      </c>
      <c r="O39" s="183"/>
      <c r="P39" s="179" t="str">
        <f>IF(O39="","",AM39*LEFT(O39,3))</f>
        <v/>
      </c>
      <c r="Q39" s="179" t="str">
        <f>IF(P39="","",IF(AND(P39&gt;=0,P39&lt;10),"RB - Risco Baixo",IF(AND(P39&gt;=10,P39&lt;40),"RM - Risco Médio",IF(AND(P39&gt;=40,P39&lt;80),"RA - Risco Alto","RE - Risco Extremo"))))</f>
        <v/>
      </c>
      <c r="R39" s="180"/>
      <c r="S39" s="180"/>
      <c r="T39" s="180"/>
      <c r="AM39" s="182" t="str">
        <f>IF(L39="","", LEFT(K39,2)*LEFT(L39,2))</f>
        <v/>
      </c>
    </row>
    <row r="40" spans="1:39" ht="35.25" customHeight="1" x14ac:dyDescent="0.25">
      <c r="A40">
        <v>17</v>
      </c>
      <c r="B40" s="39"/>
      <c r="C40" s="179"/>
      <c r="D40" s="180"/>
      <c r="E40" s="40"/>
      <c r="F40" s="41"/>
      <c r="G40" s="184"/>
      <c r="H40" s="181"/>
      <c r="I40" s="181"/>
      <c r="J40" s="181"/>
      <c r="K40" s="181"/>
      <c r="L40" s="181"/>
      <c r="N40" s="179"/>
      <c r="O40" s="183"/>
      <c r="P40" s="179"/>
      <c r="Q40" s="179"/>
      <c r="R40" s="180"/>
      <c r="S40" s="180"/>
      <c r="T40" s="180"/>
      <c r="AM40" s="182"/>
    </row>
    <row r="41" spans="1:39" ht="35.25" customHeight="1" x14ac:dyDescent="0.25">
      <c r="A41">
        <v>18</v>
      </c>
      <c r="B41" s="39"/>
      <c r="C41" s="179"/>
      <c r="D41" s="180"/>
      <c r="E41" s="40"/>
      <c r="F41" s="41"/>
      <c r="G41" s="184"/>
      <c r="H41" s="181"/>
      <c r="I41" s="181"/>
      <c r="J41" s="181"/>
      <c r="K41" s="181"/>
      <c r="L41" s="181"/>
      <c r="N41" s="179"/>
      <c r="O41" s="183"/>
      <c r="P41" s="179"/>
      <c r="Q41" s="179"/>
      <c r="R41" s="180"/>
      <c r="S41" s="180"/>
      <c r="T41" s="180"/>
      <c r="AM41" s="182"/>
    </row>
    <row r="42" spans="1:39" ht="35.25" customHeight="1" x14ac:dyDescent="0.25">
      <c r="B42" s="39"/>
      <c r="C42" s="179"/>
      <c r="D42" s="180"/>
      <c r="E42" s="40"/>
      <c r="F42" s="41"/>
      <c r="G42" s="184"/>
      <c r="H42" s="181"/>
      <c r="I42" s="181"/>
      <c r="J42" s="181"/>
      <c r="K42" s="181"/>
      <c r="L42" s="181"/>
      <c r="N42" s="179"/>
      <c r="O42" s="183"/>
      <c r="P42" s="179"/>
      <c r="Q42" s="179"/>
      <c r="R42" s="180"/>
      <c r="S42" s="180"/>
      <c r="T42" s="180"/>
      <c r="AM42" s="182"/>
    </row>
    <row r="43" spans="1:39" ht="35.25" customHeight="1" x14ac:dyDescent="0.25">
      <c r="B43" s="39"/>
      <c r="C43" s="179"/>
      <c r="D43" s="180"/>
      <c r="E43" s="40"/>
      <c r="F43" s="41"/>
      <c r="G43" s="184"/>
      <c r="H43" s="181"/>
      <c r="I43" s="181"/>
      <c r="J43" s="181"/>
      <c r="K43" s="181"/>
      <c r="L43" s="181"/>
      <c r="N43" s="179"/>
      <c r="O43" s="183"/>
      <c r="P43" s="179"/>
      <c r="Q43" s="179"/>
      <c r="R43" s="180"/>
      <c r="S43" s="180"/>
      <c r="T43" s="180"/>
      <c r="AM43" s="182"/>
    </row>
    <row r="44" spans="1:39" ht="35.25" customHeight="1" x14ac:dyDescent="0.25">
      <c r="A44">
        <v>16</v>
      </c>
      <c r="B44" s="39"/>
      <c r="C44" s="179"/>
      <c r="D44" s="180"/>
      <c r="E44" s="40"/>
      <c r="F44" s="41"/>
      <c r="G44" s="184"/>
      <c r="H44" s="181"/>
      <c r="I44" s="181"/>
      <c r="J44" s="181"/>
      <c r="K44" s="181"/>
      <c r="L44" s="181"/>
      <c r="N44" s="179"/>
      <c r="O44" s="183"/>
      <c r="P44" s="179"/>
      <c r="Q44" s="179"/>
      <c r="R44" s="180"/>
      <c r="S44" s="180"/>
      <c r="T44" s="180"/>
      <c r="AM44" s="182"/>
    </row>
    <row r="45" spans="1:39" ht="35.25" customHeight="1" x14ac:dyDescent="0.25">
      <c r="A45">
        <v>17</v>
      </c>
      <c r="B45" s="39"/>
      <c r="C45" s="179"/>
      <c r="D45" s="180"/>
      <c r="E45" s="40"/>
      <c r="F45" s="41"/>
      <c r="G45" s="184"/>
      <c r="H45" s="181"/>
      <c r="I45" s="181"/>
      <c r="J45" s="181"/>
      <c r="K45" s="181"/>
      <c r="L45" s="181"/>
      <c r="N45" s="179"/>
      <c r="O45" s="183"/>
      <c r="P45" s="179"/>
      <c r="Q45" s="179"/>
      <c r="R45" s="180"/>
      <c r="S45" s="180"/>
      <c r="T45" s="180"/>
      <c r="AM45" s="182"/>
    </row>
    <row r="46" spans="1:39" ht="35.25" customHeight="1" x14ac:dyDescent="0.25">
      <c r="A46">
        <v>18</v>
      </c>
      <c r="B46" s="39"/>
      <c r="C46" s="179"/>
      <c r="D46" s="180"/>
      <c r="E46" s="40"/>
      <c r="F46" s="41"/>
      <c r="G46" s="184"/>
      <c r="H46" s="181"/>
      <c r="I46" s="181"/>
      <c r="J46" s="181"/>
      <c r="K46" s="181"/>
      <c r="L46" s="181"/>
      <c r="N46" s="179"/>
      <c r="O46" s="183"/>
      <c r="P46" s="179"/>
      <c r="Q46" s="179"/>
      <c r="R46" s="180"/>
      <c r="S46" s="180"/>
      <c r="T46" s="180"/>
      <c r="AM46" s="182"/>
    </row>
    <row r="47" spans="1:39" ht="35.25" customHeight="1" x14ac:dyDescent="0.25">
      <c r="B47" s="39"/>
      <c r="C47" s="179"/>
      <c r="D47" s="180"/>
      <c r="E47" s="40"/>
      <c r="F47" s="41"/>
      <c r="G47" s="184"/>
      <c r="H47" s="181"/>
      <c r="I47" s="181"/>
      <c r="J47" s="181"/>
      <c r="K47" s="181"/>
      <c r="L47" s="181"/>
      <c r="N47" s="179"/>
      <c r="O47" s="183"/>
      <c r="P47" s="179"/>
      <c r="Q47" s="179"/>
      <c r="R47" s="180"/>
      <c r="S47" s="180"/>
      <c r="T47" s="180"/>
      <c r="AM47" s="182"/>
    </row>
    <row r="48" spans="1:39" ht="35.25" customHeight="1" x14ac:dyDescent="0.25">
      <c r="B48" s="39"/>
      <c r="C48" s="179"/>
      <c r="D48" s="180"/>
      <c r="E48" s="40"/>
      <c r="F48" s="41"/>
      <c r="G48" s="184"/>
      <c r="H48" s="181"/>
      <c r="I48" s="181"/>
      <c r="J48" s="181"/>
      <c r="K48" s="181"/>
      <c r="L48" s="181"/>
      <c r="N48" s="179"/>
      <c r="O48" s="183"/>
      <c r="P48" s="179"/>
      <c r="Q48" s="179"/>
      <c r="R48" s="180"/>
      <c r="S48" s="180"/>
      <c r="T48" s="180"/>
      <c r="AM48" s="182"/>
    </row>
    <row r="49" spans="2:39" ht="35.25" customHeight="1" x14ac:dyDescent="0.25">
      <c r="B49" s="39"/>
      <c r="C49" s="179" t="str">
        <f>IF(B49="","","- "&amp; B49&amp;CHAR(10))
&amp;IF(B50="","","- "&amp; B50&amp;CHAR(10))
&amp;IF(B51="","","- "&amp; B51&amp;CHAR(10))
&amp;IF(B52="","","- "&amp; B52&amp;CHAR(10))
&amp;IF(B53="","","- "&amp; B53&amp;CHAR(10))
&amp;IF(B54="","","- "&amp; B54&amp;CHAR(10))
&amp;IF(B55="","","- "&amp; B55&amp;CHAR(10))
&amp;IF(B56="","","- "&amp; B56&amp;CHAR(10))
&amp;IF(B57="","","- "&amp; B57&amp;CHAR(10))
&amp;IF(B58="","","- "&amp; B58&amp;CHAR(10))</f>
        <v/>
      </c>
      <c r="D49" s="180" t="s">
        <v>48</v>
      </c>
      <c r="E49" s="40"/>
      <c r="F49" s="41"/>
      <c r="G49" s="184"/>
      <c r="H49" s="181"/>
      <c r="I49" s="181"/>
      <c r="J49" s="181"/>
      <c r="K49" s="181"/>
      <c r="L49" s="181"/>
      <c r="N49" s="179" t="str">
        <f>IF(AM49="","", AM49 &amp; " - " &amp; IF(AM49&lt;10,"Baixo",IF(AND(AM49&gt;=10,AM49&lt;40),"Médio",IF(AND(AM49&gt;=40,AM49&lt;80),"Alto","Extremo"))))</f>
        <v/>
      </c>
      <c r="O49" s="183"/>
      <c r="P49" s="179" t="str">
        <f>IF(O49="","",AM49*LEFT(O49,3))</f>
        <v/>
      </c>
      <c r="Q49" s="179" t="str">
        <f>IF(P49="","",IF(AND(P49&gt;=0,P49&lt;10),"RB - Risco Baixo",IF(AND(P49&gt;=10,P49&lt;40),"RM - Risco Médio",IF(AND(P49&gt;=40,P49&lt;80),"RA - Risco Alto","RE - Risco Extremo"))))</f>
        <v/>
      </c>
      <c r="R49" s="180"/>
      <c r="S49" s="180"/>
      <c r="T49" s="180"/>
      <c r="AM49" s="182" t="str">
        <f>IF(L49="","", LEFT(K49,2)*LEFT(L49,2))</f>
        <v/>
      </c>
    </row>
    <row r="50" spans="2:39" ht="35.25" customHeight="1" x14ac:dyDescent="0.25">
      <c r="B50" s="39"/>
      <c r="C50" s="179"/>
      <c r="D50" s="180"/>
      <c r="E50" s="40"/>
      <c r="F50" s="41"/>
      <c r="G50" s="184"/>
      <c r="H50" s="181"/>
      <c r="I50" s="181"/>
      <c r="J50" s="181"/>
      <c r="K50" s="181"/>
      <c r="L50" s="181"/>
      <c r="N50" s="179"/>
      <c r="O50" s="183"/>
      <c r="P50" s="179"/>
      <c r="Q50" s="179"/>
      <c r="R50" s="180"/>
      <c r="S50" s="180"/>
      <c r="T50" s="180"/>
      <c r="AM50" s="182"/>
    </row>
    <row r="51" spans="2:39" ht="35.25" customHeight="1" x14ac:dyDescent="0.25">
      <c r="B51" s="39"/>
      <c r="C51" s="179"/>
      <c r="D51" s="180"/>
      <c r="E51" s="40"/>
      <c r="F51" s="41"/>
      <c r="G51" s="184"/>
      <c r="H51" s="181"/>
      <c r="I51" s="181"/>
      <c r="J51" s="181"/>
      <c r="K51" s="181"/>
      <c r="L51" s="181"/>
      <c r="N51" s="179"/>
      <c r="O51" s="183"/>
      <c r="P51" s="179"/>
      <c r="Q51" s="179"/>
      <c r="R51" s="180"/>
      <c r="S51" s="180"/>
      <c r="T51" s="180"/>
      <c r="AM51" s="182"/>
    </row>
    <row r="52" spans="2:39" ht="35.25" customHeight="1" x14ac:dyDescent="0.25">
      <c r="B52" s="39"/>
      <c r="C52" s="179"/>
      <c r="D52" s="180"/>
      <c r="E52" s="40"/>
      <c r="F52" s="41"/>
      <c r="G52" s="184"/>
      <c r="H52" s="181"/>
      <c r="I52" s="181"/>
      <c r="J52" s="181"/>
      <c r="K52" s="181"/>
      <c r="L52" s="181"/>
      <c r="N52" s="179"/>
      <c r="O52" s="183"/>
      <c r="P52" s="179"/>
      <c r="Q52" s="179"/>
      <c r="R52" s="180"/>
      <c r="S52" s="180"/>
      <c r="T52" s="180"/>
      <c r="AM52" s="182"/>
    </row>
    <row r="53" spans="2:39" ht="35.25" customHeight="1" x14ac:dyDescent="0.25">
      <c r="B53" s="39"/>
      <c r="C53" s="179"/>
      <c r="D53" s="180"/>
      <c r="E53" s="40"/>
      <c r="F53" s="41"/>
      <c r="G53" s="184"/>
      <c r="H53" s="181"/>
      <c r="I53" s="181"/>
      <c r="J53" s="181"/>
      <c r="K53" s="181"/>
      <c r="L53" s="181"/>
      <c r="N53" s="179"/>
      <c r="O53" s="183"/>
      <c r="P53" s="179"/>
      <c r="Q53" s="179"/>
      <c r="R53" s="180"/>
      <c r="S53" s="180"/>
      <c r="T53" s="180"/>
      <c r="AM53" s="182"/>
    </row>
    <row r="54" spans="2:39" ht="35.25" customHeight="1" x14ac:dyDescent="0.25">
      <c r="B54" s="39"/>
      <c r="C54" s="179"/>
      <c r="D54" s="180"/>
      <c r="E54" s="40"/>
      <c r="F54" s="41"/>
      <c r="G54" s="184"/>
      <c r="H54" s="181"/>
      <c r="I54" s="181"/>
      <c r="J54" s="181"/>
      <c r="K54" s="181"/>
      <c r="L54" s="181"/>
      <c r="N54" s="179"/>
      <c r="O54" s="183"/>
      <c r="P54" s="179"/>
      <c r="Q54" s="179"/>
      <c r="R54" s="180"/>
      <c r="S54" s="180"/>
      <c r="T54" s="180"/>
      <c r="AM54" s="182"/>
    </row>
    <row r="55" spans="2:39" ht="35.25" customHeight="1" x14ac:dyDescent="0.25">
      <c r="B55" s="39"/>
      <c r="C55" s="179"/>
      <c r="D55" s="180"/>
      <c r="E55" s="40"/>
      <c r="F55" s="41"/>
      <c r="G55" s="184"/>
      <c r="H55" s="181"/>
      <c r="I55" s="181"/>
      <c r="J55" s="181"/>
      <c r="K55" s="181"/>
      <c r="L55" s="181"/>
      <c r="N55" s="179"/>
      <c r="O55" s="183"/>
      <c r="P55" s="179"/>
      <c r="Q55" s="179"/>
      <c r="R55" s="180"/>
      <c r="S55" s="180"/>
      <c r="T55" s="180"/>
      <c r="AM55" s="182"/>
    </row>
    <row r="56" spans="2:39" ht="35.25" customHeight="1" x14ac:dyDescent="0.25">
      <c r="B56" s="39"/>
      <c r="C56" s="179"/>
      <c r="D56" s="180"/>
      <c r="E56" s="40"/>
      <c r="F56" s="41"/>
      <c r="G56" s="184"/>
      <c r="H56" s="181"/>
      <c r="I56" s="181"/>
      <c r="J56" s="181"/>
      <c r="K56" s="181"/>
      <c r="L56" s="181"/>
      <c r="N56" s="179"/>
      <c r="O56" s="183"/>
      <c r="P56" s="179"/>
      <c r="Q56" s="179"/>
      <c r="R56" s="180"/>
      <c r="S56" s="180"/>
      <c r="T56" s="180"/>
      <c r="AM56" s="182"/>
    </row>
    <row r="57" spans="2:39" ht="35.25" customHeight="1" x14ac:dyDescent="0.25">
      <c r="B57" s="39"/>
      <c r="C57" s="179"/>
      <c r="D57" s="180"/>
      <c r="E57" s="40"/>
      <c r="F57" s="41"/>
      <c r="G57" s="184"/>
      <c r="H57" s="181"/>
      <c r="I57" s="181"/>
      <c r="J57" s="181"/>
      <c r="K57" s="181"/>
      <c r="L57" s="181"/>
      <c r="N57" s="179"/>
      <c r="O57" s="183"/>
      <c r="P57" s="179"/>
      <c r="Q57" s="179"/>
      <c r="R57" s="180"/>
      <c r="S57" s="180"/>
      <c r="T57" s="180"/>
      <c r="AM57" s="182"/>
    </row>
    <row r="58" spans="2:39" ht="35.25" customHeight="1" x14ac:dyDescent="0.25">
      <c r="B58" s="39"/>
      <c r="C58" s="179"/>
      <c r="D58" s="180"/>
      <c r="E58" s="40"/>
      <c r="F58" s="41"/>
      <c r="G58" s="184"/>
      <c r="H58" s="181"/>
      <c r="I58" s="181"/>
      <c r="J58" s="181"/>
      <c r="K58" s="181"/>
      <c r="L58" s="181"/>
      <c r="N58" s="179"/>
      <c r="O58" s="183"/>
      <c r="P58" s="179"/>
      <c r="Q58" s="179"/>
      <c r="R58" s="180"/>
      <c r="S58" s="180"/>
      <c r="T58" s="180"/>
      <c r="AM58" s="182"/>
    </row>
    <row r="59" spans="2:39" ht="35.25" customHeight="1" x14ac:dyDescent="0.25">
      <c r="B59" s="39"/>
      <c r="C59" s="179" t="str">
        <f>IF(B59="","","- "&amp; B59&amp;CHAR(10))
&amp;IF(B60="","","- "&amp; B60&amp;CHAR(10))
&amp;IF(B61="","","- "&amp; B61&amp;CHAR(10))
&amp;IF(B62="","","- "&amp; B62&amp;CHAR(10))
&amp;IF(B63="","","- "&amp; B63&amp;CHAR(10))
&amp;IF(B64="","","- "&amp; B64&amp;CHAR(10))
&amp;IF(B65="","","- "&amp; B65&amp;CHAR(10))
&amp;IF(B66="","","- "&amp; B66&amp;CHAR(10))
&amp;IF(B67="","","- "&amp; B67&amp;CHAR(10))
&amp;IF(B68="","","- "&amp; B68&amp;CHAR(10))</f>
        <v/>
      </c>
      <c r="D59" s="180" t="s">
        <v>49</v>
      </c>
      <c r="E59" s="40"/>
      <c r="F59" s="41"/>
      <c r="G59" s="184"/>
      <c r="H59" s="181"/>
      <c r="I59" s="181"/>
      <c r="J59" s="181"/>
      <c r="K59" s="181"/>
      <c r="L59" s="181"/>
      <c r="N59" s="179" t="str">
        <f>IF(AM59="","", AM59 &amp; " - " &amp; IF(AM59&lt;10,"Baixo",IF(AND(AM59&gt;=10,AM59&lt;40),"Médio",IF(AND(AM59&gt;=40,AM59&lt;80),"Alto","Extremo"))))</f>
        <v/>
      </c>
      <c r="O59" s="183"/>
      <c r="P59" s="179" t="str">
        <f>IF(O59="","",AM59*LEFT(O59,3))</f>
        <v/>
      </c>
      <c r="Q59" s="179" t="str">
        <f>IF(P59="","",IF(AND(P59&gt;=0,P59&lt;10),"RB - Risco Baixo",IF(AND(P59&gt;=10,P59&lt;40),"RM - Risco Médio",IF(AND(P59&gt;=40,P59&lt;80),"RA - Risco Alto","RE - Risco Extremo"))))</f>
        <v/>
      </c>
      <c r="R59" s="180"/>
      <c r="S59" s="180"/>
      <c r="T59" s="180"/>
      <c r="AM59" s="182" t="str">
        <f>IF(L59="","", LEFT(K59,2)*LEFT(L59,2))</f>
        <v/>
      </c>
    </row>
    <row r="60" spans="2:39" ht="35.25" customHeight="1" x14ac:dyDescent="0.25">
      <c r="B60" s="39"/>
      <c r="C60" s="179"/>
      <c r="D60" s="180"/>
      <c r="E60" s="40"/>
      <c r="F60" s="41"/>
      <c r="G60" s="184"/>
      <c r="H60" s="181"/>
      <c r="I60" s="181"/>
      <c r="J60" s="181"/>
      <c r="K60" s="181"/>
      <c r="L60" s="181"/>
      <c r="N60" s="179"/>
      <c r="O60" s="183"/>
      <c r="P60" s="179"/>
      <c r="Q60" s="179"/>
      <c r="R60" s="180"/>
      <c r="S60" s="180"/>
      <c r="T60" s="180"/>
      <c r="AM60" s="182"/>
    </row>
    <row r="61" spans="2:39" ht="35.25" customHeight="1" x14ac:dyDescent="0.25">
      <c r="B61" s="39"/>
      <c r="C61" s="179"/>
      <c r="D61" s="180"/>
      <c r="E61" s="40"/>
      <c r="F61" s="41"/>
      <c r="G61" s="184"/>
      <c r="H61" s="181"/>
      <c r="I61" s="181"/>
      <c r="J61" s="181"/>
      <c r="K61" s="181"/>
      <c r="L61" s="181"/>
      <c r="N61" s="179"/>
      <c r="O61" s="183"/>
      <c r="P61" s="179"/>
      <c r="Q61" s="179"/>
      <c r="R61" s="180"/>
      <c r="S61" s="180"/>
      <c r="T61" s="180"/>
      <c r="AM61" s="182"/>
    </row>
    <row r="62" spans="2:39" ht="35.25" customHeight="1" x14ac:dyDescent="0.25">
      <c r="B62" s="39"/>
      <c r="C62" s="179"/>
      <c r="D62" s="180"/>
      <c r="E62" s="40"/>
      <c r="F62" s="41"/>
      <c r="G62" s="184"/>
      <c r="H62" s="181"/>
      <c r="I62" s="181"/>
      <c r="J62" s="181"/>
      <c r="K62" s="181"/>
      <c r="L62" s="181"/>
      <c r="N62" s="179"/>
      <c r="O62" s="183"/>
      <c r="P62" s="179"/>
      <c r="Q62" s="179"/>
      <c r="R62" s="180"/>
      <c r="S62" s="180"/>
      <c r="T62" s="180"/>
      <c r="AM62" s="182"/>
    </row>
    <row r="63" spans="2:39" ht="35.25" customHeight="1" x14ac:dyDescent="0.25">
      <c r="B63" s="39"/>
      <c r="C63" s="179"/>
      <c r="D63" s="180"/>
      <c r="E63" s="40"/>
      <c r="F63" s="41"/>
      <c r="G63" s="184"/>
      <c r="H63" s="181"/>
      <c r="I63" s="181"/>
      <c r="J63" s="181"/>
      <c r="K63" s="181"/>
      <c r="L63" s="181"/>
      <c r="N63" s="179"/>
      <c r="O63" s="183"/>
      <c r="P63" s="179"/>
      <c r="Q63" s="179"/>
      <c r="R63" s="180"/>
      <c r="S63" s="180"/>
      <c r="T63" s="180"/>
      <c r="AM63" s="182"/>
    </row>
    <row r="64" spans="2:39" ht="35.25" customHeight="1" x14ac:dyDescent="0.25">
      <c r="B64" s="39"/>
      <c r="C64" s="179"/>
      <c r="D64" s="180"/>
      <c r="E64" s="40"/>
      <c r="F64" s="41"/>
      <c r="G64" s="184"/>
      <c r="H64" s="181"/>
      <c r="I64" s="181"/>
      <c r="J64" s="181"/>
      <c r="K64" s="181"/>
      <c r="L64" s="181"/>
      <c r="N64" s="179"/>
      <c r="O64" s="183"/>
      <c r="P64" s="179"/>
      <c r="Q64" s="179"/>
      <c r="R64" s="180"/>
      <c r="S64" s="180"/>
      <c r="T64" s="180"/>
      <c r="AM64" s="182"/>
    </row>
    <row r="65" spans="2:39" ht="35.25" customHeight="1" x14ac:dyDescent="0.25">
      <c r="B65" s="39"/>
      <c r="C65" s="179"/>
      <c r="D65" s="180"/>
      <c r="E65" s="40"/>
      <c r="F65" s="41"/>
      <c r="G65" s="184"/>
      <c r="H65" s="181"/>
      <c r="I65" s="181"/>
      <c r="J65" s="181"/>
      <c r="K65" s="181"/>
      <c r="L65" s="181"/>
      <c r="N65" s="179"/>
      <c r="O65" s="183"/>
      <c r="P65" s="179"/>
      <c r="Q65" s="179"/>
      <c r="R65" s="180"/>
      <c r="S65" s="180"/>
      <c r="T65" s="180"/>
      <c r="AM65" s="182"/>
    </row>
    <row r="66" spans="2:39" ht="35.25" customHeight="1" x14ac:dyDescent="0.25">
      <c r="B66" s="39"/>
      <c r="C66" s="179"/>
      <c r="D66" s="180"/>
      <c r="E66" s="40"/>
      <c r="F66" s="41"/>
      <c r="G66" s="184"/>
      <c r="H66" s="181"/>
      <c r="I66" s="181"/>
      <c r="J66" s="181"/>
      <c r="K66" s="181"/>
      <c r="L66" s="181"/>
      <c r="N66" s="179"/>
      <c r="O66" s="183"/>
      <c r="P66" s="179"/>
      <c r="Q66" s="179"/>
      <c r="R66" s="180"/>
      <c r="S66" s="180"/>
      <c r="T66" s="180"/>
      <c r="AM66" s="182"/>
    </row>
    <row r="67" spans="2:39" ht="35.25" customHeight="1" x14ac:dyDescent="0.25">
      <c r="B67" s="39"/>
      <c r="C67" s="179"/>
      <c r="D67" s="180"/>
      <c r="E67" s="40"/>
      <c r="F67" s="41"/>
      <c r="G67" s="184"/>
      <c r="H67" s="181"/>
      <c r="I67" s="181"/>
      <c r="J67" s="181"/>
      <c r="K67" s="181"/>
      <c r="L67" s="181"/>
      <c r="N67" s="179"/>
      <c r="O67" s="183"/>
      <c r="P67" s="179"/>
      <c r="Q67" s="179"/>
      <c r="R67" s="180"/>
      <c r="S67" s="180"/>
      <c r="T67" s="180"/>
      <c r="AM67" s="182"/>
    </row>
    <row r="68" spans="2:39" ht="35.25" customHeight="1" x14ac:dyDescent="0.25">
      <c r="B68" s="39"/>
      <c r="C68" s="179"/>
      <c r="D68" s="180"/>
      <c r="E68" s="40"/>
      <c r="F68" s="41"/>
      <c r="G68" s="184"/>
      <c r="H68" s="181"/>
      <c r="I68" s="181"/>
      <c r="J68" s="181"/>
      <c r="K68" s="181"/>
      <c r="L68" s="181"/>
      <c r="N68" s="179"/>
      <c r="O68" s="183"/>
      <c r="P68" s="179"/>
      <c r="Q68" s="179"/>
      <c r="R68" s="180"/>
      <c r="S68" s="180"/>
      <c r="T68" s="180"/>
      <c r="AM68" s="182"/>
    </row>
    <row r="69" spans="2:39" ht="35.25" customHeight="1" x14ac:dyDescent="0.25">
      <c r="B69" s="39"/>
      <c r="C69" s="179" t="str">
        <f>IF(B69="","","- "&amp; B69&amp;CHAR(10))
&amp;IF(B70="","","- "&amp; B70&amp;CHAR(10))
&amp;IF(B71="","","- "&amp; B71&amp;CHAR(10))
&amp;IF(B72="","","- "&amp; B72&amp;CHAR(10))
&amp;IF(B73="","","- "&amp; B73&amp;CHAR(10))
&amp;IF(B74="","","- "&amp; B74&amp;CHAR(10))
&amp;IF(B75="","","- "&amp; B75&amp;CHAR(10))
&amp;IF(B76="","","- "&amp; B76&amp;CHAR(10))
&amp;IF(B77="","","- "&amp; B77&amp;CHAR(10))
&amp;IF(B78="","","- "&amp; B78&amp;CHAR(10))</f>
        <v/>
      </c>
      <c r="D69" s="180" t="s">
        <v>50</v>
      </c>
      <c r="E69" s="40"/>
      <c r="F69" s="41"/>
      <c r="G69" s="184"/>
      <c r="H69" s="181"/>
      <c r="I69" s="181"/>
      <c r="J69" s="181"/>
      <c r="K69" s="181"/>
      <c r="L69" s="181"/>
      <c r="N69" s="179" t="str">
        <f>IF(AM69="","", AM69 &amp; " - " &amp; IF(AM69&lt;10,"Baixo",IF(AND(AM69&gt;=10,AM69&lt;40),"Médio",IF(AND(AM69&gt;=40,AM69&lt;80),"Alto","Extremo"))))</f>
        <v/>
      </c>
      <c r="O69" s="183"/>
      <c r="P69" s="179" t="str">
        <f>IF(O69="","",AM69*LEFT(O69,3))</f>
        <v/>
      </c>
      <c r="Q69" s="179" t="str">
        <f>IF(P69="","",IF(AND(P69&gt;=0,P69&lt;10),"RB - Risco Baixo",IF(AND(P69&gt;=10,P69&lt;40),"RM - Risco Médio",IF(AND(P69&gt;=40,P69&lt;80),"RA - Risco Alto","RE - Risco Extremo"))))</f>
        <v/>
      </c>
      <c r="R69" s="180"/>
      <c r="S69" s="180"/>
      <c r="T69" s="180"/>
      <c r="AM69" s="182" t="str">
        <f>IF(L69="","", LEFT(K69,2)*LEFT(L69,2))</f>
        <v/>
      </c>
    </row>
    <row r="70" spans="2:39" ht="35.25" customHeight="1" x14ac:dyDescent="0.25">
      <c r="B70" s="39"/>
      <c r="C70" s="179"/>
      <c r="D70" s="180"/>
      <c r="E70" s="40"/>
      <c r="F70" s="41"/>
      <c r="G70" s="184"/>
      <c r="H70" s="181"/>
      <c r="I70" s="181"/>
      <c r="J70" s="181"/>
      <c r="K70" s="181"/>
      <c r="L70" s="181"/>
      <c r="N70" s="179"/>
      <c r="O70" s="183"/>
      <c r="P70" s="179"/>
      <c r="Q70" s="179"/>
      <c r="R70" s="180"/>
      <c r="S70" s="180"/>
      <c r="T70" s="180"/>
      <c r="AM70" s="182"/>
    </row>
    <row r="71" spans="2:39" ht="35.25" customHeight="1" x14ac:dyDescent="0.25">
      <c r="B71" s="39"/>
      <c r="C71" s="179"/>
      <c r="D71" s="180"/>
      <c r="E71" s="40"/>
      <c r="F71" s="41"/>
      <c r="G71" s="184"/>
      <c r="H71" s="181"/>
      <c r="I71" s="181"/>
      <c r="J71" s="181"/>
      <c r="K71" s="181"/>
      <c r="L71" s="181"/>
      <c r="N71" s="179"/>
      <c r="O71" s="183"/>
      <c r="P71" s="179"/>
      <c r="Q71" s="179"/>
      <c r="R71" s="180"/>
      <c r="S71" s="180"/>
      <c r="T71" s="180"/>
      <c r="AM71" s="182"/>
    </row>
    <row r="72" spans="2:39" ht="35.25" customHeight="1" x14ac:dyDescent="0.25">
      <c r="B72" s="39"/>
      <c r="C72" s="179"/>
      <c r="D72" s="180"/>
      <c r="E72" s="40"/>
      <c r="F72" s="41"/>
      <c r="G72" s="184"/>
      <c r="H72" s="181"/>
      <c r="I72" s="181"/>
      <c r="J72" s="181"/>
      <c r="K72" s="181"/>
      <c r="L72" s="181"/>
      <c r="N72" s="179"/>
      <c r="O72" s="183"/>
      <c r="P72" s="179"/>
      <c r="Q72" s="179"/>
      <c r="R72" s="180"/>
      <c r="S72" s="180"/>
      <c r="T72" s="180"/>
      <c r="AM72" s="182"/>
    </row>
    <row r="73" spans="2:39" ht="35.25" customHeight="1" x14ac:dyDescent="0.25">
      <c r="B73" s="39"/>
      <c r="C73" s="179"/>
      <c r="D73" s="180"/>
      <c r="E73" s="40"/>
      <c r="F73" s="41"/>
      <c r="G73" s="184"/>
      <c r="H73" s="181"/>
      <c r="I73" s="181"/>
      <c r="J73" s="181"/>
      <c r="K73" s="181"/>
      <c r="L73" s="181"/>
      <c r="N73" s="179"/>
      <c r="O73" s="183"/>
      <c r="P73" s="179"/>
      <c r="Q73" s="179"/>
      <c r="R73" s="180"/>
      <c r="S73" s="180"/>
      <c r="T73" s="180"/>
      <c r="AM73" s="182"/>
    </row>
    <row r="74" spans="2:39" ht="35.25" customHeight="1" x14ac:dyDescent="0.25">
      <c r="B74" s="39"/>
      <c r="C74" s="179"/>
      <c r="D74" s="180"/>
      <c r="E74" s="40"/>
      <c r="F74" s="41"/>
      <c r="G74" s="184"/>
      <c r="H74" s="181"/>
      <c r="I74" s="181"/>
      <c r="J74" s="181"/>
      <c r="K74" s="181"/>
      <c r="L74" s="181"/>
      <c r="N74" s="179"/>
      <c r="O74" s="183"/>
      <c r="P74" s="179"/>
      <c r="Q74" s="179"/>
      <c r="R74" s="180"/>
      <c r="S74" s="180"/>
      <c r="T74" s="180"/>
      <c r="AM74" s="182"/>
    </row>
    <row r="75" spans="2:39" ht="35.25" customHeight="1" x14ac:dyDescent="0.25">
      <c r="B75" s="39"/>
      <c r="C75" s="179"/>
      <c r="D75" s="180"/>
      <c r="E75" s="40"/>
      <c r="F75" s="41"/>
      <c r="G75" s="184"/>
      <c r="H75" s="181"/>
      <c r="I75" s="181"/>
      <c r="J75" s="181"/>
      <c r="K75" s="181"/>
      <c r="L75" s="181"/>
      <c r="N75" s="179"/>
      <c r="O75" s="183"/>
      <c r="P75" s="179"/>
      <c r="Q75" s="179"/>
      <c r="R75" s="180"/>
      <c r="S75" s="180"/>
      <c r="T75" s="180"/>
      <c r="AM75" s="182"/>
    </row>
    <row r="76" spans="2:39" ht="35.25" customHeight="1" x14ac:dyDescent="0.25">
      <c r="B76" s="39"/>
      <c r="C76" s="179"/>
      <c r="D76" s="180"/>
      <c r="E76" s="40"/>
      <c r="F76" s="41"/>
      <c r="G76" s="184"/>
      <c r="H76" s="181"/>
      <c r="I76" s="181"/>
      <c r="J76" s="181"/>
      <c r="K76" s="181"/>
      <c r="L76" s="181"/>
      <c r="N76" s="179"/>
      <c r="O76" s="183"/>
      <c r="P76" s="179"/>
      <c r="Q76" s="179"/>
      <c r="R76" s="180"/>
      <c r="S76" s="180"/>
      <c r="T76" s="180"/>
      <c r="AM76" s="182"/>
    </row>
    <row r="77" spans="2:39" ht="35.25" customHeight="1" x14ac:dyDescent="0.25">
      <c r="B77" s="39"/>
      <c r="C77" s="179"/>
      <c r="D77" s="180"/>
      <c r="E77" s="40"/>
      <c r="F77" s="41"/>
      <c r="G77" s="184"/>
      <c r="H77" s="181"/>
      <c r="I77" s="181"/>
      <c r="J77" s="181"/>
      <c r="K77" s="181"/>
      <c r="L77" s="181"/>
      <c r="N77" s="179"/>
      <c r="O77" s="183"/>
      <c r="P77" s="179"/>
      <c r="Q77" s="179"/>
      <c r="R77" s="180"/>
      <c r="S77" s="180"/>
      <c r="T77" s="180"/>
      <c r="AM77" s="182"/>
    </row>
    <row r="78" spans="2:39" ht="35.25" customHeight="1" x14ac:dyDescent="0.25">
      <c r="B78" s="39"/>
      <c r="C78" s="179"/>
      <c r="D78" s="180"/>
      <c r="E78" s="40"/>
      <c r="F78" s="41"/>
      <c r="G78" s="184"/>
      <c r="H78" s="181"/>
      <c r="I78" s="181"/>
      <c r="J78" s="181"/>
      <c r="K78" s="181"/>
      <c r="L78" s="181"/>
      <c r="N78" s="179"/>
      <c r="O78" s="183"/>
      <c r="P78" s="179"/>
      <c r="Q78" s="179"/>
      <c r="R78" s="180"/>
      <c r="S78" s="180"/>
      <c r="T78" s="180"/>
      <c r="AM78" s="182"/>
    </row>
    <row r="79" spans="2:39" ht="35.25" customHeight="1" x14ac:dyDescent="0.25">
      <c r="B79" s="39"/>
      <c r="C79" s="179" t="str">
        <f>IF(B79="","","- "&amp; B79&amp;CHAR(10))
&amp;IF(B80="","","- "&amp; B80&amp;CHAR(10))
&amp;IF(B81="","","- "&amp; B81&amp;CHAR(10))
&amp;IF(B82="","","- "&amp; B82&amp;CHAR(10))
&amp;IF(B83="","","- "&amp; B83&amp;CHAR(10))
&amp;IF(B84="","","- "&amp; B84&amp;CHAR(10))
&amp;IF(B85="","","- "&amp; B85&amp;CHAR(10))
&amp;IF(B86="","","- "&amp; B86&amp;CHAR(10))
&amp;IF(B87="","","- "&amp; B87&amp;CHAR(10))
&amp;IF(B88="","","- "&amp; B88&amp;CHAR(10))</f>
        <v/>
      </c>
      <c r="D79" s="180" t="s">
        <v>51</v>
      </c>
      <c r="E79" s="40"/>
      <c r="F79" s="41"/>
      <c r="G79" s="184"/>
      <c r="H79" s="181"/>
      <c r="I79" s="181"/>
      <c r="J79" s="181"/>
      <c r="K79" s="181"/>
      <c r="L79" s="181"/>
      <c r="N79" s="179" t="str">
        <f>IF(AM79="","", AM79 &amp; " - " &amp; IF(AM79&lt;10,"Baixo",IF(AND(AM79&gt;=10,AM79&lt;40),"Médio",IF(AND(AM79&gt;=40,AM79&lt;80),"Alto","Extremo"))))</f>
        <v/>
      </c>
      <c r="O79" s="183"/>
      <c r="P79" s="179" t="str">
        <f>IF(O79="","",AM79*LEFT(O79,3))</f>
        <v/>
      </c>
      <c r="Q79" s="179" t="str">
        <f>IF(P79="","",IF(AND(P79&gt;=0,P79&lt;10),"RB - Risco Baixo",IF(AND(P79&gt;=10,P79&lt;40),"RM - Risco Médio",IF(AND(P79&gt;=40,P79&lt;80),"RA - Risco Alto","RE - Risco Extremo"))))</f>
        <v/>
      </c>
      <c r="R79" s="180"/>
      <c r="S79" s="180"/>
      <c r="T79" s="180"/>
      <c r="AM79" s="182" t="str">
        <f>IF(L79="","", LEFT(K79,2)*LEFT(L79,2))</f>
        <v/>
      </c>
    </row>
    <row r="80" spans="2:39" ht="35.25" customHeight="1" x14ac:dyDescent="0.25">
      <c r="B80" s="39"/>
      <c r="C80" s="179"/>
      <c r="D80" s="180"/>
      <c r="E80" s="40"/>
      <c r="F80" s="41"/>
      <c r="G80" s="184"/>
      <c r="H80" s="181"/>
      <c r="I80" s="181"/>
      <c r="J80" s="181"/>
      <c r="K80" s="181"/>
      <c r="L80" s="181"/>
      <c r="N80" s="179"/>
      <c r="O80" s="183"/>
      <c r="P80" s="179"/>
      <c r="Q80" s="179"/>
      <c r="R80" s="180"/>
      <c r="S80" s="180"/>
      <c r="T80" s="180"/>
      <c r="AM80" s="182"/>
    </row>
    <row r="81" spans="2:39" ht="35.25" customHeight="1" x14ac:dyDescent="0.25">
      <c r="B81" s="39"/>
      <c r="C81" s="179"/>
      <c r="D81" s="180"/>
      <c r="E81" s="40"/>
      <c r="F81" s="41"/>
      <c r="G81" s="184"/>
      <c r="H81" s="181"/>
      <c r="I81" s="181"/>
      <c r="J81" s="181"/>
      <c r="K81" s="181"/>
      <c r="L81" s="181"/>
      <c r="N81" s="179"/>
      <c r="O81" s="183"/>
      <c r="P81" s="179"/>
      <c r="Q81" s="179"/>
      <c r="R81" s="180"/>
      <c r="S81" s="180"/>
      <c r="T81" s="180"/>
      <c r="AM81" s="182"/>
    </row>
    <row r="82" spans="2:39" ht="35.25" customHeight="1" x14ac:dyDescent="0.25">
      <c r="B82" s="39"/>
      <c r="C82" s="179"/>
      <c r="D82" s="180"/>
      <c r="E82" s="40"/>
      <c r="F82" s="41"/>
      <c r="G82" s="184"/>
      <c r="H82" s="181"/>
      <c r="I82" s="181"/>
      <c r="J82" s="181"/>
      <c r="K82" s="181"/>
      <c r="L82" s="181"/>
      <c r="N82" s="179"/>
      <c r="O82" s="183"/>
      <c r="P82" s="179"/>
      <c r="Q82" s="179"/>
      <c r="R82" s="180"/>
      <c r="S82" s="180"/>
      <c r="T82" s="180"/>
      <c r="AM82" s="182"/>
    </row>
    <row r="83" spans="2:39" ht="35.25" customHeight="1" x14ac:dyDescent="0.25">
      <c r="B83" s="39"/>
      <c r="C83" s="179"/>
      <c r="D83" s="180"/>
      <c r="E83" s="40"/>
      <c r="F83" s="41"/>
      <c r="G83" s="184"/>
      <c r="H83" s="181"/>
      <c r="I83" s="181"/>
      <c r="J83" s="181"/>
      <c r="K83" s="181"/>
      <c r="L83" s="181"/>
      <c r="N83" s="179"/>
      <c r="O83" s="183"/>
      <c r="P83" s="179"/>
      <c r="Q83" s="179"/>
      <c r="R83" s="180"/>
      <c r="S83" s="180"/>
      <c r="T83" s="180"/>
      <c r="AM83" s="182"/>
    </row>
    <row r="84" spans="2:39" ht="35.25" customHeight="1" x14ac:dyDescent="0.25">
      <c r="B84" s="39"/>
      <c r="C84" s="179"/>
      <c r="D84" s="180"/>
      <c r="E84" s="40"/>
      <c r="F84" s="41"/>
      <c r="G84" s="184"/>
      <c r="H84" s="181"/>
      <c r="I84" s="181"/>
      <c r="J84" s="181"/>
      <c r="K84" s="181"/>
      <c r="L84" s="181"/>
      <c r="N84" s="179"/>
      <c r="O84" s="183"/>
      <c r="P84" s="179"/>
      <c r="Q84" s="179"/>
      <c r="R84" s="180"/>
      <c r="S84" s="180"/>
      <c r="T84" s="180"/>
      <c r="AM84" s="182"/>
    </row>
    <row r="85" spans="2:39" ht="35.25" customHeight="1" x14ac:dyDescent="0.25">
      <c r="B85" s="39"/>
      <c r="C85" s="179"/>
      <c r="D85" s="180"/>
      <c r="E85" s="40"/>
      <c r="F85" s="41"/>
      <c r="G85" s="184"/>
      <c r="H85" s="181"/>
      <c r="I85" s="181"/>
      <c r="J85" s="181"/>
      <c r="K85" s="181"/>
      <c r="L85" s="181"/>
      <c r="N85" s="179"/>
      <c r="O85" s="183"/>
      <c r="P85" s="179"/>
      <c r="Q85" s="179"/>
      <c r="R85" s="180"/>
      <c r="S85" s="180"/>
      <c r="T85" s="180"/>
      <c r="AM85" s="182"/>
    </row>
    <row r="86" spans="2:39" ht="35.25" customHeight="1" x14ac:dyDescent="0.25">
      <c r="B86" s="39"/>
      <c r="C86" s="179"/>
      <c r="D86" s="180"/>
      <c r="E86" s="40"/>
      <c r="F86" s="41"/>
      <c r="G86" s="184"/>
      <c r="H86" s="181"/>
      <c r="I86" s="181"/>
      <c r="J86" s="181"/>
      <c r="K86" s="181"/>
      <c r="L86" s="181"/>
      <c r="N86" s="179"/>
      <c r="O86" s="183"/>
      <c r="P86" s="179"/>
      <c r="Q86" s="179"/>
      <c r="R86" s="180"/>
      <c r="S86" s="180"/>
      <c r="T86" s="180"/>
      <c r="AM86" s="182"/>
    </row>
    <row r="87" spans="2:39" ht="35.25" customHeight="1" x14ac:dyDescent="0.25">
      <c r="B87" s="39"/>
      <c r="C87" s="179"/>
      <c r="D87" s="180"/>
      <c r="E87" s="40"/>
      <c r="F87" s="41"/>
      <c r="G87" s="184"/>
      <c r="H87" s="181"/>
      <c r="I87" s="181"/>
      <c r="J87" s="181"/>
      <c r="K87" s="181"/>
      <c r="L87" s="181"/>
      <c r="N87" s="179"/>
      <c r="O87" s="183"/>
      <c r="P87" s="179"/>
      <c r="Q87" s="179"/>
      <c r="R87" s="180"/>
      <c r="S87" s="180"/>
      <c r="T87" s="180"/>
      <c r="AM87" s="182"/>
    </row>
    <row r="88" spans="2:39" ht="35.25" customHeight="1" x14ac:dyDescent="0.25">
      <c r="B88" s="39"/>
      <c r="C88" s="179"/>
      <c r="D88" s="180"/>
      <c r="E88" s="40"/>
      <c r="F88" s="41"/>
      <c r="G88" s="184"/>
      <c r="H88" s="181"/>
      <c r="I88" s="181"/>
      <c r="J88" s="181"/>
      <c r="K88" s="181"/>
      <c r="L88" s="181"/>
      <c r="N88" s="179"/>
      <c r="O88" s="183"/>
      <c r="P88" s="179"/>
      <c r="Q88" s="179"/>
      <c r="R88" s="180"/>
      <c r="S88" s="180"/>
      <c r="T88" s="180"/>
      <c r="AM88" s="182"/>
    </row>
    <row r="89" spans="2:39" ht="35.25" customHeight="1" x14ac:dyDescent="0.25">
      <c r="B89" s="39"/>
      <c r="C89" s="179" t="str">
        <f>IF(B89="","","- "&amp; B89&amp;CHAR(10))
&amp;IF(B90="","","- "&amp; B90&amp;CHAR(10))
&amp;IF(B91="","","- "&amp; B91&amp;CHAR(10))
&amp;IF(B92="","","- "&amp; B92&amp;CHAR(10))
&amp;IF(B93="","","- "&amp; B93&amp;CHAR(10))
&amp;IF(B94="","","- "&amp; B94&amp;CHAR(10))
&amp;IF(B95="","","- "&amp; B95&amp;CHAR(10))
&amp;IF(B96="","","- "&amp; B96&amp;CHAR(10))
&amp;IF(B97="","","- "&amp; B97&amp;CHAR(10))
&amp;IF(B98="","","- "&amp; B98&amp;CHAR(10))</f>
        <v/>
      </c>
      <c r="D89" s="180" t="s">
        <v>52</v>
      </c>
      <c r="E89" s="40"/>
      <c r="F89" s="41"/>
      <c r="G89" s="184"/>
      <c r="H89" s="181"/>
      <c r="I89" s="181"/>
      <c r="J89" s="181"/>
      <c r="K89" s="181"/>
      <c r="L89" s="181"/>
      <c r="N89" s="179" t="str">
        <f>IF(AM89="","", AM89 &amp; " - " &amp; IF(AM89&lt;10,"Baixo",IF(AND(AM89&gt;=10,AM89&lt;40),"Médio",IF(AND(AM89&gt;=40,AM89&lt;80),"Alto","Extremo"))))</f>
        <v/>
      </c>
      <c r="O89" s="183"/>
      <c r="P89" s="179" t="str">
        <f>IF(O89="","",AM89*LEFT(O89,3))</f>
        <v/>
      </c>
      <c r="Q89" s="179" t="str">
        <f>IF(P89="","",IF(AND(P89&gt;=0,P89&lt;10),"RB - Risco Baixo",IF(AND(P89&gt;=10,P89&lt;40),"RM - Risco Médio",IF(AND(P89&gt;=40,P89&lt;80),"RA - Risco Alto","RE - Risco Extremo"))))</f>
        <v/>
      </c>
      <c r="R89" s="180"/>
      <c r="S89" s="180"/>
      <c r="T89" s="180"/>
      <c r="AM89" s="182" t="str">
        <f>IF(L89="","", LEFT(K89,2)*LEFT(L89,2))</f>
        <v/>
      </c>
    </row>
    <row r="90" spans="2:39" ht="35.25" customHeight="1" x14ac:dyDescent="0.25">
      <c r="B90" s="39"/>
      <c r="C90" s="179"/>
      <c r="D90" s="180"/>
      <c r="E90" s="40"/>
      <c r="F90" s="41"/>
      <c r="G90" s="184"/>
      <c r="H90" s="181"/>
      <c r="I90" s="181"/>
      <c r="J90" s="181"/>
      <c r="K90" s="181"/>
      <c r="L90" s="181"/>
      <c r="N90" s="179"/>
      <c r="O90" s="183"/>
      <c r="P90" s="179"/>
      <c r="Q90" s="179"/>
      <c r="R90" s="180"/>
      <c r="S90" s="180"/>
      <c r="T90" s="180"/>
      <c r="AM90" s="182"/>
    </row>
    <row r="91" spans="2:39" ht="35.25" customHeight="1" x14ac:dyDescent="0.25">
      <c r="B91" s="39"/>
      <c r="C91" s="179"/>
      <c r="D91" s="180"/>
      <c r="E91" s="40"/>
      <c r="F91" s="41"/>
      <c r="G91" s="184"/>
      <c r="H91" s="181"/>
      <c r="I91" s="181"/>
      <c r="J91" s="181"/>
      <c r="K91" s="181"/>
      <c r="L91" s="181"/>
      <c r="N91" s="179"/>
      <c r="O91" s="183"/>
      <c r="P91" s="179"/>
      <c r="Q91" s="179"/>
      <c r="R91" s="180"/>
      <c r="S91" s="180"/>
      <c r="T91" s="180"/>
      <c r="AM91" s="182"/>
    </row>
    <row r="92" spans="2:39" ht="35.25" customHeight="1" x14ac:dyDescent="0.25">
      <c r="B92" s="39"/>
      <c r="C92" s="179"/>
      <c r="D92" s="180"/>
      <c r="E92" s="40"/>
      <c r="F92" s="41"/>
      <c r="G92" s="184"/>
      <c r="H92" s="181"/>
      <c r="I92" s="181"/>
      <c r="J92" s="181"/>
      <c r="K92" s="181"/>
      <c r="L92" s="181"/>
      <c r="N92" s="179"/>
      <c r="O92" s="183"/>
      <c r="P92" s="179"/>
      <c r="Q92" s="179"/>
      <c r="R92" s="180"/>
      <c r="S92" s="180"/>
      <c r="T92" s="180"/>
      <c r="AM92" s="182"/>
    </row>
    <row r="93" spans="2:39" ht="35.25" customHeight="1" x14ac:dyDescent="0.25">
      <c r="B93" s="39"/>
      <c r="C93" s="179"/>
      <c r="D93" s="180"/>
      <c r="E93" s="40"/>
      <c r="F93" s="41"/>
      <c r="G93" s="184"/>
      <c r="H93" s="181"/>
      <c r="I93" s="181"/>
      <c r="J93" s="181"/>
      <c r="K93" s="181"/>
      <c r="L93" s="181"/>
      <c r="N93" s="179"/>
      <c r="O93" s="183"/>
      <c r="P93" s="179"/>
      <c r="Q93" s="179"/>
      <c r="R93" s="180"/>
      <c r="S93" s="180"/>
      <c r="T93" s="180"/>
      <c r="AM93" s="182"/>
    </row>
    <row r="94" spans="2:39" ht="35.25" customHeight="1" x14ac:dyDescent="0.25">
      <c r="B94" s="39"/>
      <c r="C94" s="179"/>
      <c r="D94" s="180"/>
      <c r="E94" s="40"/>
      <c r="F94" s="41"/>
      <c r="G94" s="184"/>
      <c r="H94" s="181"/>
      <c r="I94" s="181"/>
      <c r="J94" s="181"/>
      <c r="K94" s="181"/>
      <c r="L94" s="181"/>
      <c r="N94" s="179"/>
      <c r="O94" s="183"/>
      <c r="P94" s="179"/>
      <c r="Q94" s="179"/>
      <c r="R94" s="180"/>
      <c r="S94" s="180"/>
      <c r="T94" s="180"/>
      <c r="AM94" s="182"/>
    </row>
    <row r="95" spans="2:39" ht="35.25" customHeight="1" x14ac:dyDescent="0.25">
      <c r="B95" s="39"/>
      <c r="C95" s="179"/>
      <c r="D95" s="180"/>
      <c r="E95" s="40"/>
      <c r="F95" s="41"/>
      <c r="G95" s="184"/>
      <c r="H95" s="181"/>
      <c r="I95" s="181"/>
      <c r="J95" s="181"/>
      <c r="K95" s="181"/>
      <c r="L95" s="181"/>
      <c r="N95" s="179"/>
      <c r="O95" s="183"/>
      <c r="P95" s="179"/>
      <c r="Q95" s="179"/>
      <c r="R95" s="180"/>
      <c r="S95" s="180"/>
      <c r="T95" s="180"/>
      <c r="AM95" s="182"/>
    </row>
    <row r="96" spans="2:39" ht="35.25" customHeight="1" x14ac:dyDescent="0.25">
      <c r="B96" s="39"/>
      <c r="C96" s="179"/>
      <c r="D96" s="180"/>
      <c r="E96" s="40"/>
      <c r="F96" s="41"/>
      <c r="G96" s="184"/>
      <c r="H96" s="181"/>
      <c r="I96" s="181"/>
      <c r="J96" s="181"/>
      <c r="K96" s="181"/>
      <c r="L96" s="181"/>
      <c r="N96" s="179"/>
      <c r="O96" s="183"/>
      <c r="P96" s="179"/>
      <c r="Q96" s="179"/>
      <c r="R96" s="180"/>
      <c r="S96" s="180"/>
      <c r="T96" s="180"/>
      <c r="AM96" s="182"/>
    </row>
    <row r="97" spans="2:39" ht="35.25" customHeight="1" x14ac:dyDescent="0.25">
      <c r="B97" s="39"/>
      <c r="C97" s="179"/>
      <c r="D97" s="180"/>
      <c r="E97" s="40"/>
      <c r="F97" s="41"/>
      <c r="G97" s="184"/>
      <c r="H97" s="181"/>
      <c r="I97" s="181"/>
      <c r="J97" s="181"/>
      <c r="K97" s="181"/>
      <c r="L97" s="181"/>
      <c r="N97" s="179"/>
      <c r="O97" s="183"/>
      <c r="P97" s="179"/>
      <c r="Q97" s="179"/>
      <c r="R97" s="180"/>
      <c r="S97" s="180"/>
      <c r="T97" s="180"/>
      <c r="AM97" s="182"/>
    </row>
    <row r="98" spans="2:39" ht="35.25" customHeight="1" x14ac:dyDescent="0.25">
      <c r="B98" s="39"/>
      <c r="C98" s="179"/>
      <c r="D98" s="180"/>
      <c r="E98" s="40"/>
      <c r="F98" s="41"/>
      <c r="G98" s="184"/>
      <c r="H98" s="181"/>
      <c r="I98" s="181"/>
      <c r="J98" s="181"/>
      <c r="K98" s="181"/>
      <c r="L98" s="181"/>
      <c r="N98" s="179"/>
      <c r="O98" s="183"/>
      <c r="P98" s="179"/>
      <c r="Q98" s="179"/>
      <c r="R98" s="180"/>
      <c r="S98" s="180"/>
      <c r="T98" s="180"/>
      <c r="AM98" s="182"/>
    </row>
    <row r="99" spans="2:39" ht="35.25" customHeight="1" x14ac:dyDescent="0.25">
      <c r="B99" s="39"/>
      <c r="C99" s="179" t="str">
        <f>IF(B99="","","- "&amp; B99&amp;CHAR(10))
&amp;IF(B100="","","- "&amp; B100&amp;CHAR(10))
&amp;IF(B101="","","- "&amp; B101&amp;CHAR(10))
&amp;IF(B102="","","- "&amp; B102&amp;CHAR(10))
&amp;IF(B103="","","- "&amp; B103&amp;CHAR(10))
&amp;IF(B104="","","- "&amp; B104&amp;CHAR(10))
&amp;IF(B105="","","- "&amp; B105&amp;CHAR(10))
&amp;IF(B106="","","- "&amp; B106&amp;CHAR(10))
&amp;IF(B107="","","- "&amp; B107&amp;CHAR(10))
&amp;IF(B108="","","- "&amp; B108&amp;CHAR(10))</f>
        <v/>
      </c>
      <c r="D99" s="180" t="s">
        <v>53</v>
      </c>
      <c r="E99" s="40"/>
      <c r="F99" s="41"/>
      <c r="G99" s="184"/>
      <c r="H99" s="181"/>
      <c r="I99" s="181"/>
      <c r="J99" s="181"/>
      <c r="K99" s="181"/>
      <c r="L99" s="181"/>
      <c r="N99" s="179" t="str">
        <f>IF(AM99="","", AM99 &amp; " - " &amp; IF(AM99&lt;10,"Baixo",IF(AND(AM99&gt;=10,AM99&lt;40),"Médio",IF(AND(AM99&gt;=40,AM99&lt;80),"Alto","Extremo"))))</f>
        <v/>
      </c>
      <c r="O99" s="183"/>
      <c r="P99" s="179" t="str">
        <f>IF(O99="","",AM99*LEFT(O99,3))</f>
        <v/>
      </c>
      <c r="Q99" s="179" t="str">
        <f>IF(P99="","",IF(AND(P99&gt;=0,P99&lt;10),"RB - Risco Baixo",IF(AND(P99&gt;=10,P99&lt;40),"RM - Risco Médio",IF(AND(P99&gt;=40,P99&lt;80),"RA - Risco Alto","RE - Risco Extremo"))))</f>
        <v/>
      </c>
      <c r="R99" s="180"/>
      <c r="S99" s="180"/>
      <c r="T99" s="180"/>
      <c r="AM99" s="182" t="str">
        <f>IF(L99="","", LEFT(K99,2)*LEFT(L99,2))</f>
        <v/>
      </c>
    </row>
    <row r="100" spans="2:39" ht="35.25" customHeight="1" x14ac:dyDescent="0.25">
      <c r="B100" s="39"/>
      <c r="C100" s="179"/>
      <c r="D100" s="180"/>
      <c r="E100" s="40"/>
      <c r="F100" s="41"/>
      <c r="G100" s="184"/>
      <c r="H100" s="181"/>
      <c r="I100" s="181"/>
      <c r="J100" s="181"/>
      <c r="K100" s="181"/>
      <c r="L100" s="181"/>
      <c r="N100" s="179"/>
      <c r="O100" s="183"/>
      <c r="P100" s="179"/>
      <c r="Q100" s="179"/>
      <c r="R100" s="180"/>
      <c r="S100" s="180"/>
      <c r="T100" s="180"/>
      <c r="AM100" s="182"/>
    </row>
    <row r="101" spans="2:39" ht="35.25" customHeight="1" x14ac:dyDescent="0.25">
      <c r="B101" s="39"/>
      <c r="C101" s="179"/>
      <c r="D101" s="180"/>
      <c r="E101" s="40"/>
      <c r="F101" s="41"/>
      <c r="G101" s="184"/>
      <c r="H101" s="181"/>
      <c r="I101" s="181"/>
      <c r="J101" s="181"/>
      <c r="K101" s="181"/>
      <c r="L101" s="181"/>
      <c r="N101" s="179"/>
      <c r="O101" s="183"/>
      <c r="P101" s="179"/>
      <c r="Q101" s="179"/>
      <c r="R101" s="180"/>
      <c r="S101" s="180"/>
      <c r="T101" s="180"/>
      <c r="AM101" s="182"/>
    </row>
    <row r="102" spans="2:39" ht="35.25" customHeight="1" x14ac:dyDescent="0.25">
      <c r="B102" s="39"/>
      <c r="C102" s="179"/>
      <c r="D102" s="180"/>
      <c r="E102" s="40"/>
      <c r="F102" s="41"/>
      <c r="G102" s="184"/>
      <c r="H102" s="181"/>
      <c r="I102" s="181"/>
      <c r="J102" s="181"/>
      <c r="K102" s="181"/>
      <c r="L102" s="181"/>
      <c r="N102" s="179"/>
      <c r="O102" s="183"/>
      <c r="P102" s="179"/>
      <c r="Q102" s="179"/>
      <c r="R102" s="180"/>
      <c r="S102" s="180"/>
      <c r="T102" s="180"/>
      <c r="AM102" s="182"/>
    </row>
    <row r="103" spans="2:39" ht="35.25" customHeight="1" x14ac:dyDescent="0.25">
      <c r="B103" s="39"/>
      <c r="C103" s="179"/>
      <c r="D103" s="180"/>
      <c r="E103" s="40"/>
      <c r="F103" s="41"/>
      <c r="G103" s="184"/>
      <c r="H103" s="181"/>
      <c r="I103" s="181"/>
      <c r="J103" s="181"/>
      <c r="K103" s="181"/>
      <c r="L103" s="181"/>
      <c r="N103" s="179"/>
      <c r="O103" s="183"/>
      <c r="P103" s="179"/>
      <c r="Q103" s="179"/>
      <c r="R103" s="180"/>
      <c r="S103" s="180"/>
      <c r="T103" s="180"/>
      <c r="AM103" s="182"/>
    </row>
    <row r="104" spans="2:39" ht="35.25" customHeight="1" x14ac:dyDescent="0.25">
      <c r="B104" s="39"/>
      <c r="C104" s="179"/>
      <c r="D104" s="180"/>
      <c r="E104" s="40"/>
      <c r="F104" s="41"/>
      <c r="G104" s="184"/>
      <c r="H104" s="181"/>
      <c r="I104" s="181"/>
      <c r="J104" s="181"/>
      <c r="K104" s="181"/>
      <c r="L104" s="181"/>
      <c r="N104" s="179"/>
      <c r="O104" s="183"/>
      <c r="P104" s="179"/>
      <c r="Q104" s="179"/>
      <c r="R104" s="180"/>
      <c r="S104" s="180"/>
      <c r="T104" s="180"/>
      <c r="AM104" s="182"/>
    </row>
    <row r="105" spans="2:39" ht="35.25" customHeight="1" x14ac:dyDescent="0.25">
      <c r="B105" s="39"/>
      <c r="C105" s="179"/>
      <c r="D105" s="180"/>
      <c r="E105" s="40"/>
      <c r="F105" s="41"/>
      <c r="G105" s="184"/>
      <c r="H105" s="181"/>
      <c r="I105" s="181"/>
      <c r="J105" s="181"/>
      <c r="K105" s="181"/>
      <c r="L105" s="181"/>
      <c r="N105" s="179"/>
      <c r="O105" s="183"/>
      <c r="P105" s="179"/>
      <c r="Q105" s="179"/>
      <c r="R105" s="180"/>
      <c r="S105" s="180"/>
      <c r="T105" s="180"/>
      <c r="AM105" s="182"/>
    </row>
    <row r="106" spans="2:39" ht="35.25" customHeight="1" x14ac:dyDescent="0.25">
      <c r="B106" s="39"/>
      <c r="C106" s="179"/>
      <c r="D106" s="180"/>
      <c r="E106" s="40"/>
      <c r="F106" s="41"/>
      <c r="G106" s="184"/>
      <c r="H106" s="181"/>
      <c r="I106" s="181"/>
      <c r="J106" s="181"/>
      <c r="K106" s="181"/>
      <c r="L106" s="181"/>
      <c r="N106" s="179"/>
      <c r="O106" s="183"/>
      <c r="P106" s="179"/>
      <c r="Q106" s="179"/>
      <c r="R106" s="180"/>
      <c r="S106" s="180"/>
      <c r="T106" s="180"/>
      <c r="AM106" s="182"/>
    </row>
    <row r="107" spans="2:39" ht="35.25" customHeight="1" x14ac:dyDescent="0.25">
      <c r="B107" s="39"/>
      <c r="C107" s="179"/>
      <c r="D107" s="180"/>
      <c r="E107" s="40"/>
      <c r="F107" s="41"/>
      <c r="G107" s="184"/>
      <c r="H107" s="181"/>
      <c r="I107" s="181"/>
      <c r="J107" s="181"/>
      <c r="K107" s="181"/>
      <c r="L107" s="181"/>
      <c r="N107" s="179"/>
      <c r="O107" s="183"/>
      <c r="P107" s="179"/>
      <c r="Q107" s="179"/>
      <c r="R107" s="180"/>
      <c r="S107" s="180"/>
      <c r="T107" s="180"/>
      <c r="AM107" s="182"/>
    </row>
    <row r="108" spans="2:39" ht="35.25" customHeight="1" x14ac:dyDescent="0.25">
      <c r="B108" s="39"/>
      <c r="C108" s="179"/>
      <c r="D108" s="180"/>
      <c r="E108" s="40"/>
      <c r="F108" s="41"/>
      <c r="G108" s="184"/>
      <c r="H108" s="181"/>
      <c r="I108" s="181"/>
      <c r="J108" s="181"/>
      <c r="K108" s="181"/>
      <c r="L108" s="181"/>
      <c r="N108" s="179"/>
      <c r="O108" s="183"/>
      <c r="P108" s="179"/>
      <c r="Q108" s="179"/>
      <c r="R108" s="180"/>
      <c r="S108" s="180"/>
      <c r="T108" s="180"/>
      <c r="AM108" s="182"/>
    </row>
    <row r="109" spans="2:39" ht="35.25" customHeight="1" x14ac:dyDescent="0.25">
      <c r="B109" s="39"/>
      <c r="C109" s="179" t="str">
        <f>IF(B109="","","- "&amp; B109&amp;CHAR(10))
&amp;IF(B110="","","- "&amp; B110&amp;CHAR(10))
&amp;IF(B111="","","- "&amp; B111&amp;CHAR(10))
&amp;IF(B112="","","- "&amp; B112&amp;CHAR(10))
&amp;IF(B113="","","- "&amp; B113&amp;CHAR(10))
&amp;IF(B114="","","- "&amp; B114&amp;CHAR(10))
&amp;IF(B115="","","- "&amp; B115&amp;CHAR(10))
&amp;IF(B116="","","- "&amp; B116&amp;CHAR(10))
&amp;IF(B117="","","- "&amp; B117&amp;CHAR(10))
&amp;IF(B118="","","- "&amp; B118&amp;CHAR(10))</f>
        <v/>
      </c>
      <c r="D109" s="180"/>
      <c r="E109" s="40"/>
      <c r="F109" s="41"/>
      <c r="G109" s="181"/>
      <c r="H109" s="181"/>
      <c r="I109" s="181"/>
      <c r="J109" s="181"/>
      <c r="K109" s="181"/>
      <c r="L109" s="181"/>
      <c r="N109" s="179" t="str">
        <f>IF(AM109="","", AM109 &amp; " - " &amp; IF(AM109&lt;10,"Baixo",IF(AND(AM109&gt;=10,AM109&lt;40),"Médio",IF(AND(AM109&gt;=40,AM109&lt;80),"Alto","Extremo"))))</f>
        <v/>
      </c>
      <c r="O109" s="183"/>
      <c r="P109" s="179" t="str">
        <f>IF(O109="","",AM109*LEFT(O109,3))</f>
        <v/>
      </c>
      <c r="Q109" s="179" t="str">
        <f>IF(P109="","",IF(AND(P109&gt;=0,P109&lt;10),"RB - Risco Baixo",IF(AND(P109&gt;=10,P109&lt;40),"RM - Risco Médio",IF(AND(P109&gt;=40,P109&lt;80),"RA - Risco Alto","RE - Risco Extremo"))))</f>
        <v/>
      </c>
      <c r="R109" s="180"/>
      <c r="S109" s="180"/>
      <c r="T109" s="180"/>
      <c r="AM109" s="182" t="str">
        <f>IF(L109="","", LEFT(K109,2)*LEFT(L109,2))</f>
        <v/>
      </c>
    </row>
    <row r="110" spans="2:39" ht="35.25" customHeight="1" x14ac:dyDescent="0.25">
      <c r="B110" s="39"/>
      <c r="C110" s="179"/>
      <c r="D110" s="180"/>
      <c r="E110" s="40"/>
      <c r="F110" s="41"/>
      <c r="G110" s="181"/>
      <c r="H110" s="181"/>
      <c r="I110" s="181"/>
      <c r="J110" s="181"/>
      <c r="K110" s="181"/>
      <c r="L110" s="181"/>
      <c r="N110" s="179"/>
      <c r="O110" s="183"/>
      <c r="P110" s="179"/>
      <c r="Q110" s="179"/>
      <c r="R110" s="180"/>
      <c r="S110" s="180"/>
      <c r="T110" s="180"/>
      <c r="AM110" s="182"/>
    </row>
    <row r="111" spans="2:39" ht="35.25" customHeight="1" x14ac:dyDescent="0.25">
      <c r="B111" s="39"/>
      <c r="C111" s="179"/>
      <c r="D111" s="180"/>
      <c r="E111" s="40"/>
      <c r="F111" s="41"/>
      <c r="G111" s="181"/>
      <c r="H111" s="181"/>
      <c r="I111" s="181"/>
      <c r="J111" s="181"/>
      <c r="K111" s="181"/>
      <c r="L111" s="181"/>
      <c r="N111" s="179"/>
      <c r="O111" s="183"/>
      <c r="P111" s="179"/>
      <c r="Q111" s="179"/>
      <c r="R111" s="180"/>
      <c r="S111" s="180"/>
      <c r="T111" s="180"/>
      <c r="AM111" s="182"/>
    </row>
    <row r="112" spans="2:39" ht="35.25" customHeight="1" x14ac:dyDescent="0.25">
      <c r="B112" s="39"/>
      <c r="C112" s="179"/>
      <c r="D112" s="180"/>
      <c r="E112" s="40"/>
      <c r="F112" s="41"/>
      <c r="G112" s="181"/>
      <c r="H112" s="181"/>
      <c r="I112" s="181"/>
      <c r="J112" s="181"/>
      <c r="K112" s="181"/>
      <c r="L112" s="181"/>
      <c r="N112" s="179"/>
      <c r="O112" s="183"/>
      <c r="P112" s="179"/>
      <c r="Q112" s="179"/>
      <c r="R112" s="180"/>
      <c r="S112" s="180"/>
      <c r="T112" s="180"/>
      <c r="AM112" s="182"/>
    </row>
    <row r="113" spans="2:39" ht="35.25" customHeight="1" x14ac:dyDescent="0.25">
      <c r="B113" s="39"/>
      <c r="C113" s="179"/>
      <c r="D113" s="180"/>
      <c r="E113" s="40"/>
      <c r="F113" s="41"/>
      <c r="G113" s="181"/>
      <c r="H113" s="181"/>
      <c r="I113" s="181"/>
      <c r="J113" s="181"/>
      <c r="K113" s="181"/>
      <c r="L113" s="181"/>
      <c r="N113" s="179"/>
      <c r="O113" s="183"/>
      <c r="P113" s="179"/>
      <c r="Q113" s="179"/>
      <c r="R113" s="180"/>
      <c r="S113" s="180"/>
      <c r="T113" s="180"/>
      <c r="AM113" s="182"/>
    </row>
    <row r="114" spans="2:39" ht="35.25" customHeight="1" x14ac:dyDescent="0.25">
      <c r="B114" s="39"/>
      <c r="C114" s="179"/>
      <c r="D114" s="180"/>
      <c r="E114" s="40"/>
      <c r="F114" s="41"/>
      <c r="G114" s="181"/>
      <c r="H114" s="181"/>
      <c r="I114" s="181"/>
      <c r="J114" s="181"/>
      <c r="K114" s="181"/>
      <c r="L114" s="181"/>
      <c r="N114" s="179"/>
      <c r="O114" s="183"/>
      <c r="P114" s="179"/>
      <c r="Q114" s="179"/>
      <c r="R114" s="180"/>
      <c r="S114" s="180"/>
      <c r="T114" s="180"/>
      <c r="AM114" s="182"/>
    </row>
    <row r="115" spans="2:39" ht="35.25" customHeight="1" x14ac:dyDescent="0.25">
      <c r="B115" s="39"/>
      <c r="C115" s="179"/>
      <c r="D115" s="180"/>
      <c r="E115" s="40"/>
      <c r="F115" s="41"/>
      <c r="G115" s="181"/>
      <c r="H115" s="181"/>
      <c r="I115" s="181"/>
      <c r="J115" s="181"/>
      <c r="K115" s="181"/>
      <c r="L115" s="181"/>
      <c r="N115" s="179"/>
      <c r="O115" s="183"/>
      <c r="P115" s="179"/>
      <c r="Q115" s="179"/>
      <c r="R115" s="180"/>
      <c r="S115" s="180"/>
      <c r="T115" s="180"/>
      <c r="AM115" s="182"/>
    </row>
    <row r="116" spans="2:39" ht="35.25" customHeight="1" x14ac:dyDescent="0.25">
      <c r="B116" s="39"/>
      <c r="C116" s="179"/>
      <c r="D116" s="180"/>
      <c r="E116" s="40"/>
      <c r="F116" s="41"/>
      <c r="G116" s="181"/>
      <c r="H116" s="181"/>
      <c r="I116" s="181"/>
      <c r="J116" s="181"/>
      <c r="K116" s="181"/>
      <c r="L116" s="181"/>
      <c r="N116" s="179"/>
      <c r="O116" s="183"/>
      <c r="P116" s="179"/>
      <c r="Q116" s="179"/>
      <c r="R116" s="180"/>
      <c r="S116" s="180"/>
      <c r="T116" s="180"/>
      <c r="AM116" s="182"/>
    </row>
    <row r="117" spans="2:39" ht="35.25" customHeight="1" x14ac:dyDescent="0.25">
      <c r="B117" s="39"/>
      <c r="C117" s="179"/>
      <c r="D117" s="180"/>
      <c r="E117" s="40"/>
      <c r="F117" s="41"/>
      <c r="G117" s="181"/>
      <c r="H117" s="181"/>
      <c r="I117" s="181"/>
      <c r="J117" s="181"/>
      <c r="K117" s="181"/>
      <c r="L117" s="181"/>
      <c r="N117" s="179"/>
      <c r="O117" s="183"/>
      <c r="P117" s="179"/>
      <c r="Q117" s="179"/>
      <c r="R117" s="180"/>
      <c r="S117" s="180"/>
      <c r="T117" s="180"/>
      <c r="AM117" s="182"/>
    </row>
    <row r="118" spans="2:39" ht="35.25" customHeight="1" x14ac:dyDescent="0.25">
      <c r="B118" s="39"/>
      <c r="C118" s="179"/>
      <c r="D118" s="180"/>
      <c r="E118" s="40"/>
      <c r="F118" s="41"/>
      <c r="G118" s="181"/>
      <c r="H118" s="181"/>
      <c r="I118" s="181"/>
      <c r="J118" s="181"/>
      <c r="K118" s="181"/>
      <c r="L118" s="181"/>
      <c r="N118" s="179"/>
      <c r="O118" s="183"/>
      <c r="P118" s="179"/>
      <c r="Q118" s="179"/>
      <c r="R118" s="180"/>
      <c r="S118" s="180"/>
      <c r="T118" s="180"/>
      <c r="AM118" s="182"/>
    </row>
    <row r="119" spans="2:39" ht="35.25" customHeight="1" x14ac:dyDescent="0.25">
      <c r="B119" s="39"/>
      <c r="C119" s="179" t="str">
        <f>IF(B119="","","- "&amp; B119&amp;CHAR(10))
&amp;IF(B120="","","- "&amp; B120&amp;CHAR(10))
&amp;IF(B121="","","- "&amp; B121&amp;CHAR(10))
&amp;IF(B122="","","- "&amp; B122&amp;CHAR(10))
&amp;IF(B123="","","- "&amp; B123&amp;CHAR(10))
&amp;IF(B124="","","- "&amp; B124&amp;CHAR(10))
&amp;IF(B125="","","- "&amp; B125&amp;CHAR(10))
&amp;IF(B126="","","- "&amp; B126&amp;CHAR(10))
&amp;IF(B127="","","- "&amp; B127&amp;CHAR(10))
&amp;IF(B128="","","- "&amp; B128&amp;CHAR(10))</f>
        <v/>
      </c>
      <c r="D119" s="180"/>
      <c r="E119" s="40"/>
      <c r="F119" s="41"/>
      <c r="G119" s="181"/>
      <c r="H119" s="181"/>
      <c r="I119" s="181"/>
      <c r="J119" s="181"/>
      <c r="K119" s="181"/>
      <c r="L119" s="181"/>
      <c r="N119" s="179" t="str">
        <f>IF(AM119="","", AM119 &amp; " - " &amp; IF(AM119&lt;10,"Baixo",IF(AND(AM119&gt;=10,AM119&lt;40),"Médio",IF(AND(AM119&gt;=40,AM119&lt;80),"Alto","Extremo"))))</f>
        <v/>
      </c>
      <c r="O119" s="183"/>
      <c r="P119" s="179" t="str">
        <f>IF(O119="","",AM119*LEFT(O119,3))</f>
        <v/>
      </c>
      <c r="Q119" s="179" t="str">
        <f>IF(P119="","",IF(AND(P119&gt;=0,P119&lt;10),"RB - Risco Baixo",IF(AND(P119&gt;=10,P119&lt;40),"RM - Risco Médio",IF(AND(P119&gt;=40,P119&lt;80),"RA - Risco Alto","RE - Risco Extremo"))))</f>
        <v/>
      </c>
      <c r="R119" s="180"/>
      <c r="S119" s="180"/>
      <c r="T119" s="180"/>
      <c r="AM119" s="182" t="str">
        <f>IF(L119="","", LEFT(K119,2)*LEFT(L119,2))</f>
        <v/>
      </c>
    </row>
    <row r="120" spans="2:39" ht="35.25" customHeight="1" x14ac:dyDescent="0.25">
      <c r="B120" s="39"/>
      <c r="C120" s="179"/>
      <c r="D120" s="180"/>
      <c r="E120" s="40"/>
      <c r="F120" s="41"/>
      <c r="G120" s="181"/>
      <c r="H120" s="181"/>
      <c r="I120" s="181"/>
      <c r="J120" s="181"/>
      <c r="K120" s="181"/>
      <c r="L120" s="181"/>
      <c r="N120" s="179"/>
      <c r="O120" s="183"/>
      <c r="P120" s="179"/>
      <c r="Q120" s="179"/>
      <c r="R120" s="180"/>
      <c r="S120" s="180"/>
      <c r="T120" s="180"/>
      <c r="AM120" s="182"/>
    </row>
    <row r="121" spans="2:39" ht="35.25" customHeight="1" x14ac:dyDescent="0.25">
      <c r="B121" s="39"/>
      <c r="C121" s="179"/>
      <c r="D121" s="180"/>
      <c r="E121" s="40"/>
      <c r="F121" s="41"/>
      <c r="G121" s="181"/>
      <c r="H121" s="181"/>
      <c r="I121" s="181"/>
      <c r="J121" s="181"/>
      <c r="K121" s="181"/>
      <c r="L121" s="181"/>
      <c r="N121" s="179"/>
      <c r="O121" s="183"/>
      <c r="P121" s="179"/>
      <c r="Q121" s="179"/>
      <c r="R121" s="180"/>
      <c r="S121" s="180"/>
      <c r="T121" s="180"/>
      <c r="AM121" s="182"/>
    </row>
    <row r="122" spans="2:39" ht="35.25" customHeight="1" x14ac:dyDescent="0.25">
      <c r="B122" s="39"/>
      <c r="C122" s="179"/>
      <c r="D122" s="180"/>
      <c r="E122" s="40"/>
      <c r="F122" s="41"/>
      <c r="G122" s="181"/>
      <c r="H122" s="181"/>
      <c r="I122" s="181"/>
      <c r="J122" s="181"/>
      <c r="K122" s="181"/>
      <c r="L122" s="181"/>
      <c r="N122" s="179"/>
      <c r="O122" s="183"/>
      <c r="P122" s="179"/>
      <c r="Q122" s="179"/>
      <c r="R122" s="180"/>
      <c r="S122" s="180"/>
      <c r="T122" s="180"/>
      <c r="AM122" s="182"/>
    </row>
    <row r="123" spans="2:39" ht="35.25" customHeight="1" x14ac:dyDescent="0.25">
      <c r="B123" s="39"/>
      <c r="C123" s="179"/>
      <c r="D123" s="180"/>
      <c r="E123" s="40"/>
      <c r="F123" s="41"/>
      <c r="G123" s="181"/>
      <c r="H123" s="181"/>
      <c r="I123" s="181"/>
      <c r="J123" s="181"/>
      <c r="K123" s="181"/>
      <c r="L123" s="181"/>
      <c r="N123" s="179"/>
      <c r="O123" s="183"/>
      <c r="P123" s="179"/>
      <c r="Q123" s="179"/>
      <c r="R123" s="180"/>
      <c r="S123" s="180"/>
      <c r="T123" s="180"/>
      <c r="AM123" s="182"/>
    </row>
    <row r="124" spans="2:39" ht="35.25" customHeight="1" x14ac:dyDescent="0.25">
      <c r="B124" s="39"/>
      <c r="C124" s="179"/>
      <c r="D124" s="180"/>
      <c r="E124" s="40"/>
      <c r="F124" s="41"/>
      <c r="G124" s="181"/>
      <c r="H124" s="181"/>
      <c r="I124" s="181"/>
      <c r="J124" s="181"/>
      <c r="K124" s="181"/>
      <c r="L124" s="181"/>
      <c r="N124" s="179"/>
      <c r="O124" s="183"/>
      <c r="P124" s="179"/>
      <c r="Q124" s="179"/>
      <c r="R124" s="180"/>
      <c r="S124" s="180"/>
      <c r="T124" s="180"/>
      <c r="AM124" s="182"/>
    </row>
    <row r="125" spans="2:39" ht="35.25" customHeight="1" x14ac:dyDescent="0.25">
      <c r="B125" s="39"/>
      <c r="C125" s="179"/>
      <c r="D125" s="180"/>
      <c r="E125" s="40"/>
      <c r="F125" s="41"/>
      <c r="G125" s="181"/>
      <c r="H125" s="181"/>
      <c r="I125" s="181"/>
      <c r="J125" s="181"/>
      <c r="K125" s="181"/>
      <c r="L125" s="181"/>
      <c r="N125" s="179"/>
      <c r="O125" s="183"/>
      <c r="P125" s="179"/>
      <c r="Q125" s="179"/>
      <c r="R125" s="180"/>
      <c r="S125" s="180"/>
      <c r="T125" s="180"/>
      <c r="AM125" s="182"/>
    </row>
    <row r="126" spans="2:39" ht="35.25" customHeight="1" x14ac:dyDescent="0.25">
      <c r="B126" s="39"/>
      <c r="C126" s="179"/>
      <c r="D126" s="180"/>
      <c r="E126" s="40"/>
      <c r="F126" s="41"/>
      <c r="G126" s="181"/>
      <c r="H126" s="181"/>
      <c r="I126" s="181"/>
      <c r="J126" s="181"/>
      <c r="K126" s="181"/>
      <c r="L126" s="181"/>
      <c r="N126" s="179"/>
      <c r="O126" s="183"/>
      <c r="P126" s="179"/>
      <c r="Q126" s="179"/>
      <c r="R126" s="180"/>
      <c r="S126" s="180"/>
      <c r="T126" s="180"/>
      <c r="AM126" s="182"/>
    </row>
    <row r="127" spans="2:39" ht="35.25" customHeight="1" x14ac:dyDescent="0.25">
      <c r="B127" s="39"/>
      <c r="C127" s="179"/>
      <c r="D127" s="180"/>
      <c r="E127" s="40"/>
      <c r="F127" s="41"/>
      <c r="G127" s="181"/>
      <c r="H127" s="181"/>
      <c r="I127" s="181"/>
      <c r="J127" s="181"/>
      <c r="K127" s="181"/>
      <c r="L127" s="181"/>
      <c r="N127" s="179"/>
      <c r="O127" s="183"/>
      <c r="P127" s="179"/>
      <c r="Q127" s="179"/>
      <c r="R127" s="180"/>
      <c r="S127" s="180"/>
      <c r="T127" s="180"/>
      <c r="AM127" s="182"/>
    </row>
    <row r="128" spans="2:39" ht="35.25" customHeight="1" x14ac:dyDescent="0.25">
      <c r="B128" s="39"/>
      <c r="C128" s="179"/>
      <c r="D128" s="180"/>
      <c r="E128" s="40"/>
      <c r="F128" s="41"/>
      <c r="G128" s="181"/>
      <c r="H128" s="181"/>
      <c r="I128" s="181"/>
      <c r="J128" s="181"/>
      <c r="K128" s="181"/>
      <c r="L128" s="181"/>
      <c r="N128" s="179"/>
      <c r="O128" s="183"/>
      <c r="P128" s="179"/>
      <c r="Q128" s="179"/>
      <c r="R128" s="180"/>
      <c r="S128" s="180"/>
      <c r="T128" s="180"/>
      <c r="AM128" s="182"/>
    </row>
    <row r="129" spans="2:39" ht="35.25" customHeight="1" x14ac:dyDescent="0.25">
      <c r="B129" s="39"/>
      <c r="C129" s="179" t="str">
        <f>IF(B129="","","- "&amp; B129&amp;CHAR(10))
&amp;IF(B130="","","- "&amp; B130&amp;CHAR(10))
&amp;IF(B131="","","- "&amp; B131&amp;CHAR(10))
&amp;IF(B132="","","- "&amp; B132&amp;CHAR(10))
&amp;IF(B133="","","- "&amp; B133&amp;CHAR(10))
&amp;IF(B134="","","- "&amp; B134&amp;CHAR(10))
&amp;IF(B135="","","- "&amp; B135&amp;CHAR(10))
&amp;IF(B136="","","- "&amp; B136&amp;CHAR(10))
&amp;IF(B137="","","- "&amp; B137&amp;CHAR(10))
&amp;IF(B138="","","- "&amp; B138&amp;CHAR(10))</f>
        <v/>
      </c>
      <c r="D129" s="180"/>
      <c r="E129" s="40"/>
      <c r="F129" s="41"/>
      <c r="G129" s="181"/>
      <c r="H129" s="181"/>
      <c r="I129" s="181"/>
      <c r="J129" s="181"/>
      <c r="K129" s="181"/>
      <c r="L129" s="181"/>
      <c r="N129" s="179" t="str">
        <f>IF(AM129="","", AM129 &amp; " - " &amp; IF(AM129&lt;10,"Baixo",IF(AND(AM129&gt;=10,AM129&lt;40),"Médio",IF(AND(AM129&gt;=40,AM129&lt;80),"Alto","Extremo"))))</f>
        <v/>
      </c>
      <c r="O129" s="183"/>
      <c r="P129" s="179" t="str">
        <f>IF(O129="","",AM129*LEFT(O129,3))</f>
        <v/>
      </c>
      <c r="Q129" s="179" t="str">
        <f>IF(P129="","",IF(AND(P129&gt;=0,P129&lt;10),"RB - Risco Baixo",IF(AND(P129&gt;=10,P129&lt;40),"RM - Risco Médio",IF(AND(P129&gt;=40,P129&lt;80),"RA - Risco Alto","RE - Risco Extremo"))))</f>
        <v/>
      </c>
      <c r="R129" s="180"/>
      <c r="S129" s="180"/>
      <c r="T129" s="180"/>
      <c r="AM129" s="182" t="str">
        <f>IF(L129="","", LEFT(K129,2)*LEFT(L129,2))</f>
        <v/>
      </c>
    </row>
    <row r="130" spans="2:39" ht="35.25" customHeight="1" x14ac:dyDescent="0.25">
      <c r="B130" s="39"/>
      <c r="C130" s="179"/>
      <c r="D130" s="180"/>
      <c r="E130" s="40"/>
      <c r="F130" s="41"/>
      <c r="G130" s="181"/>
      <c r="H130" s="181"/>
      <c r="I130" s="181"/>
      <c r="J130" s="181"/>
      <c r="K130" s="181"/>
      <c r="L130" s="181"/>
      <c r="N130" s="179"/>
      <c r="O130" s="183"/>
      <c r="P130" s="179"/>
      <c r="Q130" s="179"/>
      <c r="R130" s="180"/>
      <c r="S130" s="180"/>
      <c r="T130" s="180"/>
      <c r="AM130" s="182"/>
    </row>
    <row r="131" spans="2:39" ht="35.25" customHeight="1" x14ac:dyDescent="0.25">
      <c r="B131" s="39"/>
      <c r="C131" s="179"/>
      <c r="D131" s="180"/>
      <c r="E131" s="40"/>
      <c r="F131" s="41"/>
      <c r="G131" s="181"/>
      <c r="H131" s="181"/>
      <c r="I131" s="181"/>
      <c r="J131" s="181"/>
      <c r="K131" s="181"/>
      <c r="L131" s="181"/>
      <c r="N131" s="179"/>
      <c r="O131" s="183"/>
      <c r="P131" s="179"/>
      <c r="Q131" s="179"/>
      <c r="R131" s="180"/>
      <c r="S131" s="180"/>
      <c r="T131" s="180"/>
      <c r="AM131" s="182"/>
    </row>
    <row r="132" spans="2:39" ht="35.25" customHeight="1" x14ac:dyDescent="0.25">
      <c r="B132" s="39"/>
      <c r="C132" s="179"/>
      <c r="D132" s="180"/>
      <c r="E132" s="40"/>
      <c r="F132" s="41"/>
      <c r="G132" s="181"/>
      <c r="H132" s="181"/>
      <c r="I132" s="181"/>
      <c r="J132" s="181"/>
      <c r="K132" s="181"/>
      <c r="L132" s="181"/>
      <c r="N132" s="179"/>
      <c r="O132" s="183"/>
      <c r="P132" s="179"/>
      <c r="Q132" s="179"/>
      <c r="R132" s="180"/>
      <c r="S132" s="180"/>
      <c r="T132" s="180"/>
      <c r="AM132" s="182"/>
    </row>
    <row r="133" spans="2:39" ht="35.25" customHeight="1" x14ac:dyDescent="0.25">
      <c r="B133" s="39"/>
      <c r="C133" s="179"/>
      <c r="D133" s="180"/>
      <c r="E133" s="40"/>
      <c r="F133" s="41"/>
      <c r="G133" s="181"/>
      <c r="H133" s="181"/>
      <c r="I133" s="181"/>
      <c r="J133" s="181"/>
      <c r="K133" s="181"/>
      <c r="L133" s="181"/>
      <c r="N133" s="179"/>
      <c r="O133" s="183"/>
      <c r="P133" s="179"/>
      <c r="Q133" s="179"/>
      <c r="R133" s="180"/>
      <c r="S133" s="180"/>
      <c r="T133" s="180"/>
      <c r="AM133" s="182"/>
    </row>
    <row r="134" spans="2:39" ht="35.25" customHeight="1" x14ac:dyDescent="0.25">
      <c r="B134" s="39"/>
      <c r="C134" s="179"/>
      <c r="D134" s="180"/>
      <c r="E134" s="40"/>
      <c r="F134" s="41"/>
      <c r="G134" s="181"/>
      <c r="H134" s="181"/>
      <c r="I134" s="181"/>
      <c r="J134" s="181"/>
      <c r="K134" s="181"/>
      <c r="L134" s="181"/>
      <c r="N134" s="179"/>
      <c r="O134" s="183"/>
      <c r="P134" s="179"/>
      <c r="Q134" s="179"/>
      <c r="R134" s="180"/>
      <c r="S134" s="180"/>
      <c r="T134" s="180"/>
      <c r="AM134" s="182"/>
    </row>
    <row r="135" spans="2:39" ht="35.25" customHeight="1" x14ac:dyDescent="0.25">
      <c r="B135" s="39"/>
      <c r="C135" s="179"/>
      <c r="D135" s="180"/>
      <c r="E135" s="40"/>
      <c r="F135" s="41"/>
      <c r="G135" s="181"/>
      <c r="H135" s="181"/>
      <c r="I135" s="181"/>
      <c r="J135" s="181"/>
      <c r="K135" s="181"/>
      <c r="L135" s="181"/>
      <c r="N135" s="179"/>
      <c r="O135" s="183"/>
      <c r="P135" s="179"/>
      <c r="Q135" s="179"/>
      <c r="R135" s="180"/>
      <c r="S135" s="180"/>
      <c r="T135" s="180"/>
      <c r="AM135" s="182"/>
    </row>
    <row r="136" spans="2:39" ht="35.25" customHeight="1" x14ac:dyDescent="0.25">
      <c r="B136" s="39"/>
      <c r="C136" s="179"/>
      <c r="D136" s="180"/>
      <c r="E136" s="40"/>
      <c r="F136" s="41"/>
      <c r="G136" s="181"/>
      <c r="H136" s="181"/>
      <c r="I136" s="181"/>
      <c r="J136" s="181"/>
      <c r="K136" s="181"/>
      <c r="L136" s="181"/>
      <c r="N136" s="179"/>
      <c r="O136" s="183"/>
      <c r="P136" s="179"/>
      <c r="Q136" s="179"/>
      <c r="R136" s="180"/>
      <c r="S136" s="180"/>
      <c r="T136" s="180"/>
      <c r="AM136" s="182"/>
    </row>
    <row r="137" spans="2:39" ht="35.25" customHeight="1" x14ac:dyDescent="0.25">
      <c r="B137" s="39"/>
      <c r="C137" s="179"/>
      <c r="D137" s="180"/>
      <c r="E137" s="40"/>
      <c r="F137" s="41"/>
      <c r="G137" s="181"/>
      <c r="H137" s="181"/>
      <c r="I137" s="181"/>
      <c r="J137" s="181"/>
      <c r="K137" s="181"/>
      <c r="L137" s="181"/>
      <c r="N137" s="179"/>
      <c r="O137" s="183"/>
      <c r="P137" s="179"/>
      <c r="Q137" s="179"/>
      <c r="R137" s="180"/>
      <c r="S137" s="180"/>
      <c r="T137" s="180"/>
      <c r="AM137" s="182"/>
    </row>
    <row r="138" spans="2:39" ht="35.25" customHeight="1" x14ac:dyDescent="0.25">
      <c r="B138" s="39"/>
      <c r="C138" s="179"/>
      <c r="D138" s="180"/>
      <c r="E138" s="40"/>
      <c r="F138" s="41"/>
      <c r="G138" s="181"/>
      <c r="H138" s="181"/>
      <c r="I138" s="181"/>
      <c r="J138" s="181"/>
      <c r="K138" s="181"/>
      <c r="L138" s="181"/>
      <c r="N138" s="179"/>
      <c r="O138" s="183"/>
      <c r="P138" s="179"/>
      <c r="Q138" s="179"/>
      <c r="R138" s="180"/>
      <c r="S138" s="180"/>
      <c r="T138" s="180"/>
      <c r="AM138" s="182"/>
    </row>
    <row r="139" spans="2:39" ht="35.25" customHeight="1" x14ac:dyDescent="0.25">
      <c r="B139" s="39"/>
      <c r="C139" s="179" t="str">
        <f>IF(B139="","","- "&amp; B139&amp;CHAR(10))
&amp;IF(B140="","","- "&amp; B140&amp;CHAR(10))
&amp;IF(B141="","","- "&amp; B141&amp;CHAR(10))
&amp;IF(B142="","","- "&amp; B142&amp;CHAR(10))
&amp;IF(B143="","","- "&amp; B143&amp;CHAR(10))
&amp;IF(B144="","","- "&amp; B144&amp;CHAR(10))
&amp;IF(B145="","","- "&amp; B145&amp;CHAR(10))
&amp;IF(B146="","","- "&amp; B146&amp;CHAR(10))
&amp;IF(B147="","","- "&amp; B147&amp;CHAR(10))
&amp;IF(B148="","","- "&amp; B148&amp;CHAR(10))</f>
        <v/>
      </c>
      <c r="D139" s="180"/>
      <c r="E139" s="40"/>
      <c r="F139" s="41"/>
      <c r="G139" s="181"/>
      <c r="H139" s="181"/>
      <c r="I139" s="181"/>
      <c r="J139" s="181"/>
      <c r="K139" s="181"/>
      <c r="L139" s="181"/>
      <c r="N139" s="179" t="str">
        <f>IF(AM139="","", AM139 &amp; " - " &amp; IF(AM139&lt;10,"Baixo",IF(AND(AM139&gt;=10,AM139&lt;40),"Médio",IF(AND(AM139&gt;=40,AM139&lt;80),"Alto","Extremo"))))</f>
        <v/>
      </c>
      <c r="O139" s="183"/>
      <c r="P139" s="179" t="str">
        <f>IF(O139="","",AM139*LEFT(O139,3))</f>
        <v/>
      </c>
      <c r="Q139" s="179" t="str">
        <f>IF(P139="","",IF(AND(P139&gt;=0,P139&lt;10),"RB - Risco Baixo",IF(AND(P139&gt;=10,P139&lt;40),"RM - Risco Médio",IF(AND(P139&gt;=40,P139&lt;80),"RA - Risco Alto","RE - Risco Extremo"))))</f>
        <v/>
      </c>
      <c r="R139" s="180"/>
      <c r="S139" s="180"/>
      <c r="T139" s="180"/>
      <c r="AM139" s="182" t="str">
        <f>IF(L139="","", LEFT(K139,2)*LEFT(L139,2))</f>
        <v/>
      </c>
    </row>
    <row r="140" spans="2:39" ht="35.25" customHeight="1" x14ac:dyDescent="0.25">
      <c r="B140" s="39"/>
      <c r="C140" s="179"/>
      <c r="D140" s="180"/>
      <c r="E140" s="40"/>
      <c r="F140" s="41"/>
      <c r="G140" s="181"/>
      <c r="H140" s="181"/>
      <c r="I140" s="181"/>
      <c r="J140" s="181"/>
      <c r="K140" s="181"/>
      <c r="L140" s="181"/>
      <c r="N140" s="179"/>
      <c r="O140" s="183"/>
      <c r="P140" s="179"/>
      <c r="Q140" s="179"/>
      <c r="R140" s="180"/>
      <c r="S140" s="180"/>
      <c r="T140" s="180"/>
      <c r="AM140" s="182"/>
    </row>
    <row r="141" spans="2:39" ht="35.25" customHeight="1" x14ac:dyDescent="0.25">
      <c r="B141" s="39"/>
      <c r="C141" s="179"/>
      <c r="D141" s="180"/>
      <c r="E141" s="40"/>
      <c r="F141" s="41"/>
      <c r="G141" s="181"/>
      <c r="H141" s="181"/>
      <c r="I141" s="181"/>
      <c r="J141" s="181"/>
      <c r="K141" s="181"/>
      <c r="L141" s="181"/>
      <c r="N141" s="179"/>
      <c r="O141" s="183"/>
      <c r="P141" s="179"/>
      <c r="Q141" s="179"/>
      <c r="R141" s="180"/>
      <c r="S141" s="180"/>
      <c r="T141" s="180"/>
      <c r="AM141" s="182"/>
    </row>
    <row r="142" spans="2:39" ht="35.25" customHeight="1" x14ac:dyDescent="0.25">
      <c r="B142" s="39"/>
      <c r="C142" s="179"/>
      <c r="D142" s="180"/>
      <c r="E142" s="40"/>
      <c r="F142" s="41"/>
      <c r="G142" s="181"/>
      <c r="H142" s="181"/>
      <c r="I142" s="181"/>
      <c r="J142" s="181"/>
      <c r="K142" s="181"/>
      <c r="L142" s="181"/>
      <c r="N142" s="179"/>
      <c r="O142" s="183"/>
      <c r="P142" s="179"/>
      <c r="Q142" s="179"/>
      <c r="R142" s="180"/>
      <c r="S142" s="180"/>
      <c r="T142" s="180"/>
      <c r="AM142" s="182"/>
    </row>
    <row r="143" spans="2:39" ht="35.25" customHeight="1" x14ac:dyDescent="0.25">
      <c r="B143" s="39"/>
      <c r="C143" s="179"/>
      <c r="D143" s="180"/>
      <c r="E143" s="40"/>
      <c r="F143" s="41"/>
      <c r="G143" s="181"/>
      <c r="H143" s="181"/>
      <c r="I143" s="181"/>
      <c r="J143" s="181"/>
      <c r="K143" s="181"/>
      <c r="L143" s="181"/>
      <c r="N143" s="179"/>
      <c r="O143" s="183"/>
      <c r="P143" s="179"/>
      <c r="Q143" s="179"/>
      <c r="R143" s="180"/>
      <c r="S143" s="180"/>
      <c r="T143" s="180"/>
      <c r="AM143" s="182"/>
    </row>
    <row r="144" spans="2:39" ht="35.25" customHeight="1" x14ac:dyDescent="0.25">
      <c r="B144" s="39"/>
      <c r="C144" s="179"/>
      <c r="D144" s="180"/>
      <c r="E144" s="40"/>
      <c r="F144" s="41"/>
      <c r="G144" s="181"/>
      <c r="H144" s="181"/>
      <c r="I144" s="181"/>
      <c r="J144" s="181"/>
      <c r="K144" s="181"/>
      <c r="L144" s="181"/>
      <c r="N144" s="179"/>
      <c r="O144" s="183"/>
      <c r="P144" s="179"/>
      <c r="Q144" s="179"/>
      <c r="R144" s="180"/>
      <c r="S144" s="180"/>
      <c r="T144" s="180"/>
      <c r="AM144" s="182"/>
    </row>
    <row r="145" spans="2:39" ht="35.25" customHeight="1" x14ac:dyDescent="0.25">
      <c r="B145" s="39"/>
      <c r="C145" s="179"/>
      <c r="D145" s="180"/>
      <c r="E145" s="40"/>
      <c r="F145" s="41"/>
      <c r="G145" s="181"/>
      <c r="H145" s="181"/>
      <c r="I145" s="181"/>
      <c r="J145" s="181"/>
      <c r="K145" s="181"/>
      <c r="L145" s="181"/>
      <c r="N145" s="179"/>
      <c r="O145" s="183"/>
      <c r="P145" s="179"/>
      <c r="Q145" s="179"/>
      <c r="R145" s="180"/>
      <c r="S145" s="180"/>
      <c r="T145" s="180"/>
      <c r="AM145" s="182"/>
    </row>
    <row r="146" spans="2:39" ht="35.25" customHeight="1" x14ac:dyDescent="0.25">
      <c r="B146" s="39"/>
      <c r="C146" s="179"/>
      <c r="D146" s="180"/>
      <c r="E146" s="40"/>
      <c r="F146" s="41"/>
      <c r="G146" s="181"/>
      <c r="H146" s="181"/>
      <c r="I146" s="181"/>
      <c r="J146" s="181"/>
      <c r="K146" s="181"/>
      <c r="L146" s="181"/>
      <c r="N146" s="179"/>
      <c r="O146" s="183"/>
      <c r="P146" s="179"/>
      <c r="Q146" s="179"/>
      <c r="R146" s="180"/>
      <c r="S146" s="180"/>
      <c r="T146" s="180"/>
      <c r="AM146" s="182"/>
    </row>
    <row r="147" spans="2:39" ht="35.25" customHeight="1" x14ac:dyDescent="0.25">
      <c r="B147" s="39"/>
      <c r="C147" s="179"/>
      <c r="D147" s="180"/>
      <c r="E147" s="40"/>
      <c r="F147" s="41"/>
      <c r="G147" s="181"/>
      <c r="H147" s="181"/>
      <c r="I147" s="181"/>
      <c r="J147" s="181"/>
      <c r="K147" s="181"/>
      <c r="L147" s="181"/>
      <c r="N147" s="179"/>
      <c r="O147" s="183"/>
      <c r="P147" s="179"/>
      <c r="Q147" s="179"/>
      <c r="R147" s="180"/>
      <c r="S147" s="180"/>
      <c r="T147" s="180"/>
      <c r="AM147" s="182"/>
    </row>
    <row r="148" spans="2:39" ht="35.25" customHeight="1" x14ac:dyDescent="0.25">
      <c r="B148" s="39"/>
      <c r="C148" s="179"/>
      <c r="D148" s="180"/>
      <c r="E148" s="40"/>
      <c r="F148" s="41"/>
      <c r="G148" s="181"/>
      <c r="H148" s="181"/>
      <c r="I148" s="181"/>
      <c r="J148" s="181"/>
      <c r="K148" s="181"/>
      <c r="L148" s="181"/>
      <c r="N148" s="179"/>
      <c r="O148" s="183"/>
      <c r="P148" s="179"/>
      <c r="Q148" s="179"/>
      <c r="R148" s="180"/>
      <c r="S148" s="180"/>
      <c r="T148" s="180"/>
      <c r="AM148" s="182"/>
    </row>
    <row r="149" spans="2:39" ht="35.25" customHeight="1" x14ac:dyDescent="0.25">
      <c r="B149" s="39"/>
      <c r="C149" s="179" t="str">
        <f>IF(B149="","","- "&amp; B149&amp;CHAR(10))
&amp;IF(B150="","","- "&amp; B150&amp;CHAR(10))
&amp;IF(B151="","","- "&amp; B151&amp;CHAR(10))
&amp;IF(B152="","","- "&amp; B152&amp;CHAR(10))
&amp;IF(B153="","","- "&amp; B153&amp;CHAR(10))
&amp;IF(B154="","","- "&amp; B154&amp;CHAR(10))
&amp;IF(B155="","","- "&amp; B155&amp;CHAR(10))
&amp;IF(B156="","","- "&amp; B156&amp;CHAR(10))
&amp;IF(B157="","","- "&amp; B157&amp;CHAR(10))
&amp;IF(B158="","","- "&amp; B158&amp;CHAR(10))</f>
        <v/>
      </c>
      <c r="D149" s="180"/>
      <c r="E149" s="40"/>
      <c r="F149" s="41"/>
      <c r="G149" s="181"/>
      <c r="H149" s="181"/>
      <c r="I149" s="181"/>
      <c r="J149" s="181"/>
      <c r="K149" s="181"/>
      <c r="L149" s="181"/>
      <c r="N149" s="179" t="str">
        <f>IF(AM149="","", AM149 &amp; " - " &amp; IF(AM149&lt;10,"Baixo",IF(AND(AM149&gt;=10,AM149&lt;40),"Médio",IF(AND(AM149&gt;=40,AM149&lt;80),"Alto","Extremo"))))</f>
        <v/>
      </c>
      <c r="O149" s="183"/>
      <c r="P149" s="179" t="str">
        <f>IF(O149="","",AM149*LEFT(O149,3))</f>
        <v/>
      </c>
      <c r="Q149" s="179" t="str">
        <f>IF(P149="","",IF(AND(P149&gt;=0,P149&lt;10),"RB - Risco Baixo",IF(AND(P149&gt;=10,P149&lt;40),"RM - Risco Médio",IF(AND(P149&gt;=40,P149&lt;80),"RA - Risco Alto","RE - Risco Extremo"))))</f>
        <v/>
      </c>
      <c r="R149" s="180"/>
      <c r="S149" s="180"/>
      <c r="T149" s="180"/>
      <c r="AM149" s="182" t="str">
        <f>IF(L149="","", LEFT(K149,2)*LEFT(L149,2))</f>
        <v/>
      </c>
    </row>
    <row r="150" spans="2:39" ht="35.25" customHeight="1" x14ac:dyDescent="0.25">
      <c r="B150" s="39"/>
      <c r="C150" s="179"/>
      <c r="D150" s="180"/>
      <c r="E150" s="40"/>
      <c r="F150" s="41"/>
      <c r="G150" s="181"/>
      <c r="H150" s="181"/>
      <c r="I150" s="181"/>
      <c r="J150" s="181"/>
      <c r="K150" s="181"/>
      <c r="L150" s="181"/>
      <c r="N150" s="179"/>
      <c r="O150" s="183"/>
      <c r="P150" s="179"/>
      <c r="Q150" s="179"/>
      <c r="R150" s="180"/>
      <c r="S150" s="180"/>
      <c r="T150" s="180"/>
      <c r="AM150" s="182"/>
    </row>
    <row r="151" spans="2:39" ht="35.25" customHeight="1" x14ac:dyDescent="0.25">
      <c r="B151" s="39"/>
      <c r="C151" s="179"/>
      <c r="D151" s="180"/>
      <c r="E151" s="40"/>
      <c r="F151" s="41"/>
      <c r="G151" s="181"/>
      <c r="H151" s="181"/>
      <c r="I151" s="181"/>
      <c r="J151" s="181"/>
      <c r="K151" s="181"/>
      <c r="L151" s="181"/>
      <c r="N151" s="179"/>
      <c r="O151" s="183"/>
      <c r="P151" s="179"/>
      <c r="Q151" s="179"/>
      <c r="R151" s="180"/>
      <c r="S151" s="180"/>
      <c r="T151" s="180"/>
      <c r="AM151" s="182"/>
    </row>
    <row r="152" spans="2:39" ht="35.25" customHeight="1" x14ac:dyDescent="0.25">
      <c r="B152" s="39"/>
      <c r="C152" s="179"/>
      <c r="D152" s="180"/>
      <c r="E152" s="40"/>
      <c r="F152" s="41"/>
      <c r="G152" s="181"/>
      <c r="H152" s="181"/>
      <c r="I152" s="181"/>
      <c r="J152" s="181"/>
      <c r="K152" s="181"/>
      <c r="L152" s="181"/>
      <c r="N152" s="179"/>
      <c r="O152" s="183"/>
      <c r="P152" s="179"/>
      <c r="Q152" s="179"/>
      <c r="R152" s="180"/>
      <c r="S152" s="180"/>
      <c r="T152" s="180"/>
      <c r="AM152" s="182"/>
    </row>
    <row r="153" spans="2:39" ht="35.25" customHeight="1" x14ac:dyDescent="0.25">
      <c r="B153" s="39"/>
      <c r="C153" s="179"/>
      <c r="D153" s="180"/>
      <c r="E153" s="40"/>
      <c r="F153" s="41"/>
      <c r="G153" s="181"/>
      <c r="H153" s="181"/>
      <c r="I153" s="181"/>
      <c r="J153" s="181"/>
      <c r="K153" s="181"/>
      <c r="L153" s="181"/>
      <c r="N153" s="179"/>
      <c r="O153" s="183"/>
      <c r="P153" s="179"/>
      <c r="Q153" s="179"/>
      <c r="R153" s="180"/>
      <c r="S153" s="180"/>
      <c r="T153" s="180"/>
      <c r="AM153" s="182"/>
    </row>
    <row r="154" spans="2:39" ht="35.25" customHeight="1" x14ac:dyDescent="0.25">
      <c r="B154" s="39"/>
      <c r="C154" s="179"/>
      <c r="D154" s="180"/>
      <c r="E154" s="40"/>
      <c r="F154" s="41"/>
      <c r="G154" s="181"/>
      <c r="H154" s="181"/>
      <c r="I154" s="181"/>
      <c r="J154" s="181"/>
      <c r="K154" s="181"/>
      <c r="L154" s="181"/>
      <c r="N154" s="179"/>
      <c r="O154" s="183"/>
      <c r="P154" s="179"/>
      <c r="Q154" s="179"/>
      <c r="R154" s="180"/>
      <c r="S154" s="180"/>
      <c r="T154" s="180"/>
      <c r="AM154" s="182"/>
    </row>
    <row r="155" spans="2:39" ht="35.25" customHeight="1" x14ac:dyDescent="0.25">
      <c r="B155" s="39"/>
      <c r="C155" s="179"/>
      <c r="D155" s="180"/>
      <c r="E155" s="40"/>
      <c r="F155" s="41"/>
      <c r="G155" s="181"/>
      <c r="H155" s="181"/>
      <c r="I155" s="181"/>
      <c r="J155" s="181"/>
      <c r="K155" s="181"/>
      <c r="L155" s="181"/>
      <c r="N155" s="179"/>
      <c r="O155" s="183"/>
      <c r="P155" s="179"/>
      <c r="Q155" s="179"/>
      <c r="R155" s="180"/>
      <c r="S155" s="180"/>
      <c r="T155" s="180"/>
      <c r="AM155" s="182"/>
    </row>
    <row r="156" spans="2:39" ht="35.25" customHeight="1" x14ac:dyDescent="0.25">
      <c r="B156" s="39"/>
      <c r="C156" s="179"/>
      <c r="D156" s="180"/>
      <c r="E156" s="40"/>
      <c r="F156" s="41"/>
      <c r="G156" s="181"/>
      <c r="H156" s="181"/>
      <c r="I156" s="181"/>
      <c r="J156" s="181"/>
      <c r="K156" s="181"/>
      <c r="L156" s="181"/>
      <c r="N156" s="179"/>
      <c r="O156" s="183"/>
      <c r="P156" s="179"/>
      <c r="Q156" s="179"/>
      <c r="R156" s="180"/>
      <c r="S156" s="180"/>
      <c r="T156" s="180"/>
      <c r="AM156" s="182"/>
    </row>
    <row r="157" spans="2:39" ht="35.25" customHeight="1" x14ac:dyDescent="0.25">
      <c r="B157" s="39"/>
      <c r="C157" s="179"/>
      <c r="D157" s="180"/>
      <c r="E157" s="40"/>
      <c r="F157" s="41"/>
      <c r="G157" s="181"/>
      <c r="H157" s="181"/>
      <c r="I157" s="181"/>
      <c r="J157" s="181"/>
      <c r="K157" s="181"/>
      <c r="L157" s="181"/>
      <c r="N157" s="179"/>
      <c r="O157" s="183"/>
      <c r="P157" s="179"/>
      <c r="Q157" s="179"/>
      <c r="R157" s="180"/>
      <c r="S157" s="180"/>
      <c r="T157" s="180"/>
      <c r="AM157" s="182"/>
    </row>
    <row r="158" spans="2:39" ht="35.25" customHeight="1" x14ac:dyDescent="0.25">
      <c r="B158" s="39"/>
      <c r="C158" s="179"/>
      <c r="D158" s="180"/>
      <c r="E158" s="40"/>
      <c r="F158" s="41"/>
      <c r="G158" s="181"/>
      <c r="H158" s="181"/>
      <c r="I158" s="181"/>
      <c r="J158" s="181"/>
      <c r="K158" s="181"/>
      <c r="L158" s="181"/>
      <c r="N158" s="179"/>
      <c r="O158" s="183"/>
      <c r="P158" s="179"/>
      <c r="Q158" s="179"/>
      <c r="R158" s="180"/>
      <c r="S158" s="180"/>
      <c r="T158" s="180"/>
      <c r="AM158" s="182"/>
    </row>
    <row r="159" spans="2:39" ht="35.25" customHeight="1" x14ac:dyDescent="0.25">
      <c r="B159" s="39"/>
      <c r="C159" s="179" t="str">
        <f>IF(B159="","","- "&amp; B159&amp;CHAR(10))
&amp;IF(B160="","","- "&amp; B160&amp;CHAR(10))
&amp;IF(B161="","","- "&amp; B161&amp;CHAR(10))
&amp;IF(B162="","","- "&amp; B162&amp;CHAR(10))
&amp;IF(B163="","","- "&amp; B163&amp;CHAR(10))
&amp;IF(B164="","","- "&amp; B164&amp;CHAR(10))
&amp;IF(B165="","","- "&amp; B165&amp;CHAR(10))
&amp;IF(B166="","","- "&amp; B166&amp;CHAR(10))
&amp;IF(B167="","","- "&amp; B167&amp;CHAR(10))
&amp;IF(B168="","","- "&amp; B168&amp;CHAR(10))</f>
        <v/>
      </c>
      <c r="D159" s="180"/>
      <c r="E159" s="40"/>
      <c r="F159" s="41"/>
      <c r="G159" s="181"/>
      <c r="H159" s="181"/>
      <c r="I159" s="181"/>
      <c r="J159" s="181"/>
      <c r="K159" s="181"/>
      <c r="L159" s="181"/>
      <c r="N159" s="179" t="str">
        <f>IF(AM159="","", AM159 &amp; " - " &amp; IF(AM159&lt;10,"Baixo",IF(AND(AM159&gt;=10,AM159&lt;40),"Médio",IF(AND(AM159&gt;=40,AM159&lt;80),"Alto","Extremo"))))</f>
        <v/>
      </c>
      <c r="O159" s="183"/>
      <c r="P159" s="179" t="str">
        <f>IF(O159="","",AM159*LEFT(O159,3))</f>
        <v/>
      </c>
      <c r="Q159" s="179" t="str">
        <f>IF(P159="","",IF(AND(P159&gt;=0,P159&lt;10),"RB - Risco Baixo",IF(AND(P159&gt;=10,P159&lt;40),"RM - Risco Médio",IF(AND(P159&gt;=40,P159&lt;80),"RA - Risco Alto","RE - Risco Extremo"))))</f>
        <v/>
      </c>
      <c r="R159" s="180"/>
      <c r="S159" s="180"/>
      <c r="T159" s="180"/>
      <c r="AM159" s="182" t="str">
        <f>IF(L159="","", LEFT(K159,2)*LEFT(L159,2))</f>
        <v/>
      </c>
    </row>
    <row r="160" spans="2:39" ht="35.25" customHeight="1" x14ac:dyDescent="0.25">
      <c r="B160" s="39"/>
      <c r="C160" s="179"/>
      <c r="D160" s="180"/>
      <c r="E160" s="40"/>
      <c r="F160" s="41"/>
      <c r="G160" s="181"/>
      <c r="H160" s="181"/>
      <c r="I160" s="181"/>
      <c r="J160" s="181"/>
      <c r="K160" s="181"/>
      <c r="L160" s="181"/>
      <c r="N160" s="179"/>
      <c r="O160" s="183"/>
      <c r="P160" s="179"/>
      <c r="Q160" s="179"/>
      <c r="R160" s="180"/>
      <c r="S160" s="180"/>
      <c r="T160" s="180"/>
      <c r="AM160" s="182"/>
    </row>
    <row r="161" spans="2:39" ht="35.25" customHeight="1" x14ac:dyDescent="0.25">
      <c r="B161" s="39"/>
      <c r="C161" s="179"/>
      <c r="D161" s="180"/>
      <c r="E161" s="40"/>
      <c r="F161" s="41"/>
      <c r="G161" s="181"/>
      <c r="H161" s="181"/>
      <c r="I161" s="181"/>
      <c r="J161" s="181"/>
      <c r="K161" s="181"/>
      <c r="L161" s="181"/>
      <c r="N161" s="179"/>
      <c r="O161" s="183"/>
      <c r="P161" s="179"/>
      <c r="Q161" s="179"/>
      <c r="R161" s="180"/>
      <c r="S161" s="180"/>
      <c r="T161" s="180"/>
      <c r="AM161" s="182"/>
    </row>
    <row r="162" spans="2:39" ht="35.25" customHeight="1" x14ac:dyDescent="0.25">
      <c r="B162" s="39"/>
      <c r="C162" s="179"/>
      <c r="D162" s="180"/>
      <c r="E162" s="40"/>
      <c r="F162" s="41"/>
      <c r="G162" s="181"/>
      <c r="H162" s="181"/>
      <c r="I162" s="181"/>
      <c r="J162" s="181"/>
      <c r="K162" s="181"/>
      <c r="L162" s="181"/>
      <c r="N162" s="179"/>
      <c r="O162" s="183"/>
      <c r="P162" s="179"/>
      <c r="Q162" s="179"/>
      <c r="R162" s="180"/>
      <c r="S162" s="180"/>
      <c r="T162" s="180"/>
      <c r="AM162" s="182"/>
    </row>
    <row r="163" spans="2:39" ht="35.25" customHeight="1" x14ac:dyDescent="0.25">
      <c r="B163" s="39"/>
      <c r="C163" s="179"/>
      <c r="D163" s="180"/>
      <c r="E163" s="40"/>
      <c r="F163" s="41"/>
      <c r="G163" s="181"/>
      <c r="H163" s="181"/>
      <c r="I163" s="181"/>
      <c r="J163" s="181"/>
      <c r="K163" s="181"/>
      <c r="L163" s="181"/>
      <c r="N163" s="179"/>
      <c r="O163" s="183"/>
      <c r="P163" s="179"/>
      <c r="Q163" s="179"/>
      <c r="R163" s="180"/>
      <c r="S163" s="180"/>
      <c r="T163" s="180"/>
      <c r="AM163" s="182"/>
    </row>
    <row r="164" spans="2:39" ht="35.25" customHeight="1" x14ac:dyDescent="0.25">
      <c r="B164" s="39"/>
      <c r="C164" s="179"/>
      <c r="D164" s="180"/>
      <c r="E164" s="40"/>
      <c r="F164" s="41"/>
      <c r="G164" s="181"/>
      <c r="H164" s="181"/>
      <c r="I164" s="181"/>
      <c r="J164" s="181"/>
      <c r="K164" s="181"/>
      <c r="L164" s="181"/>
      <c r="N164" s="179"/>
      <c r="O164" s="183"/>
      <c r="P164" s="179"/>
      <c r="Q164" s="179"/>
      <c r="R164" s="180"/>
      <c r="S164" s="180"/>
      <c r="T164" s="180"/>
      <c r="AM164" s="182"/>
    </row>
    <row r="165" spans="2:39" ht="35.25" customHeight="1" x14ac:dyDescent="0.25">
      <c r="B165" s="39"/>
      <c r="C165" s="179"/>
      <c r="D165" s="180"/>
      <c r="E165" s="40"/>
      <c r="F165" s="41"/>
      <c r="G165" s="181"/>
      <c r="H165" s="181"/>
      <c r="I165" s="181"/>
      <c r="J165" s="181"/>
      <c r="K165" s="181"/>
      <c r="L165" s="181"/>
      <c r="N165" s="179"/>
      <c r="O165" s="183"/>
      <c r="P165" s="179"/>
      <c r="Q165" s="179"/>
      <c r="R165" s="180"/>
      <c r="S165" s="180"/>
      <c r="T165" s="180"/>
      <c r="AM165" s="182"/>
    </row>
    <row r="166" spans="2:39" ht="35.25" customHeight="1" x14ac:dyDescent="0.25">
      <c r="B166" s="39"/>
      <c r="C166" s="179"/>
      <c r="D166" s="180"/>
      <c r="E166" s="40"/>
      <c r="F166" s="41"/>
      <c r="G166" s="181"/>
      <c r="H166" s="181"/>
      <c r="I166" s="181"/>
      <c r="J166" s="181"/>
      <c r="K166" s="181"/>
      <c r="L166" s="181"/>
      <c r="N166" s="179"/>
      <c r="O166" s="183"/>
      <c r="P166" s="179"/>
      <c r="Q166" s="179"/>
      <c r="R166" s="180"/>
      <c r="S166" s="180"/>
      <c r="T166" s="180"/>
      <c r="AM166" s="182"/>
    </row>
    <row r="167" spans="2:39" ht="35.25" customHeight="1" x14ac:dyDescent="0.25">
      <c r="B167" s="39"/>
      <c r="C167" s="179"/>
      <c r="D167" s="180"/>
      <c r="E167" s="40"/>
      <c r="F167" s="41"/>
      <c r="G167" s="181"/>
      <c r="H167" s="181"/>
      <c r="I167" s="181"/>
      <c r="J167" s="181"/>
      <c r="K167" s="181"/>
      <c r="L167" s="181"/>
      <c r="N167" s="179"/>
      <c r="O167" s="183"/>
      <c r="P167" s="179"/>
      <c r="Q167" s="179"/>
      <c r="R167" s="180"/>
      <c r="S167" s="180"/>
      <c r="T167" s="180"/>
      <c r="AM167" s="182"/>
    </row>
    <row r="168" spans="2:39" ht="35.25" customHeight="1" x14ac:dyDescent="0.25">
      <c r="B168" s="39"/>
      <c r="C168" s="179"/>
      <c r="D168" s="180"/>
      <c r="E168" s="40"/>
      <c r="F168" s="41"/>
      <c r="G168" s="181"/>
      <c r="H168" s="181"/>
      <c r="I168" s="181"/>
      <c r="J168" s="181"/>
      <c r="K168" s="181"/>
      <c r="L168" s="181"/>
      <c r="N168" s="179"/>
      <c r="O168" s="183"/>
      <c r="P168" s="179"/>
      <c r="Q168" s="179"/>
      <c r="R168" s="180"/>
      <c r="S168" s="180"/>
      <c r="T168" s="180"/>
      <c r="AM168" s="182"/>
    </row>
    <row r="169" spans="2:39" ht="35.25" customHeight="1" x14ac:dyDescent="0.25">
      <c r="B169" s="39"/>
      <c r="C169" s="179" t="str">
        <f>IF(B169="","","- "&amp; B169&amp;CHAR(10))
&amp;IF(B170="","","- "&amp; B170&amp;CHAR(10))
&amp;IF(B171="","","- "&amp; B171&amp;CHAR(10))
&amp;IF(B172="","","- "&amp; B172&amp;CHAR(10))
&amp;IF(B173="","","- "&amp; B173&amp;CHAR(10))
&amp;IF(B174="","","- "&amp; B174&amp;CHAR(10))
&amp;IF(B175="","","- "&amp; B175&amp;CHAR(10))
&amp;IF(B176="","","- "&amp; B176&amp;CHAR(10))
&amp;IF(B177="","","- "&amp; B177&amp;CHAR(10))
&amp;IF(B178="","","- "&amp; B178&amp;CHAR(10))</f>
        <v/>
      </c>
      <c r="D169" s="180"/>
      <c r="E169" s="40"/>
      <c r="F169" s="41"/>
      <c r="G169" s="181"/>
      <c r="H169" s="181"/>
      <c r="I169" s="181"/>
      <c r="J169" s="181"/>
      <c r="K169" s="181"/>
      <c r="L169" s="181"/>
      <c r="N169" s="179" t="str">
        <f>IF(AM169="","", AM169 &amp; " - " &amp; IF(AM169&lt;10,"Baixo",IF(AND(AM169&gt;=10,AM169&lt;40),"Médio",IF(AND(AM169&gt;=40,AM169&lt;80),"Alto","Extremo"))))</f>
        <v/>
      </c>
      <c r="O169" s="183"/>
      <c r="P169" s="179" t="str">
        <f>IF(O169="","",AM169*LEFT(O169,3))</f>
        <v/>
      </c>
      <c r="Q169" s="179" t="str">
        <f>IF(P169="","",IF(AND(P169&gt;=0,P169&lt;10),"RB - Risco Baixo",IF(AND(P169&gt;=10,P169&lt;40),"RM - Risco Médio",IF(AND(P169&gt;=40,P169&lt;80),"RA - Risco Alto","RE - Risco Extremo"))))</f>
        <v/>
      </c>
      <c r="R169" s="180"/>
      <c r="S169" s="180"/>
      <c r="T169" s="180"/>
      <c r="AM169" s="182" t="str">
        <f>IF(L169="","", LEFT(K169,2)*LEFT(L169,2))</f>
        <v/>
      </c>
    </row>
    <row r="170" spans="2:39" ht="35.25" customHeight="1" x14ac:dyDescent="0.25">
      <c r="B170" s="39"/>
      <c r="C170" s="179"/>
      <c r="D170" s="180"/>
      <c r="E170" s="40"/>
      <c r="F170" s="41"/>
      <c r="G170" s="181"/>
      <c r="H170" s="181"/>
      <c r="I170" s="181"/>
      <c r="J170" s="181"/>
      <c r="K170" s="181"/>
      <c r="L170" s="181"/>
      <c r="N170" s="179"/>
      <c r="O170" s="183"/>
      <c r="P170" s="179"/>
      <c r="Q170" s="179"/>
      <c r="R170" s="180"/>
      <c r="S170" s="180"/>
      <c r="T170" s="180"/>
      <c r="AM170" s="182"/>
    </row>
    <row r="171" spans="2:39" ht="35.25" customHeight="1" x14ac:dyDescent="0.25">
      <c r="B171" s="39"/>
      <c r="C171" s="179"/>
      <c r="D171" s="180"/>
      <c r="E171" s="40"/>
      <c r="F171" s="41"/>
      <c r="G171" s="181"/>
      <c r="H171" s="181"/>
      <c r="I171" s="181"/>
      <c r="J171" s="181"/>
      <c r="K171" s="181"/>
      <c r="L171" s="181"/>
      <c r="N171" s="179"/>
      <c r="O171" s="183"/>
      <c r="P171" s="179"/>
      <c r="Q171" s="179"/>
      <c r="R171" s="180"/>
      <c r="S171" s="180"/>
      <c r="T171" s="180"/>
      <c r="AM171" s="182"/>
    </row>
    <row r="172" spans="2:39" ht="35.25" customHeight="1" x14ac:dyDescent="0.25">
      <c r="B172" s="39"/>
      <c r="C172" s="179"/>
      <c r="D172" s="180"/>
      <c r="E172" s="40"/>
      <c r="F172" s="41"/>
      <c r="G172" s="181"/>
      <c r="H172" s="181"/>
      <c r="I172" s="181"/>
      <c r="J172" s="181"/>
      <c r="K172" s="181"/>
      <c r="L172" s="181"/>
      <c r="N172" s="179"/>
      <c r="O172" s="183"/>
      <c r="P172" s="179"/>
      <c r="Q172" s="179"/>
      <c r="R172" s="180"/>
      <c r="S172" s="180"/>
      <c r="T172" s="180"/>
      <c r="AM172" s="182"/>
    </row>
    <row r="173" spans="2:39" ht="35.25" customHeight="1" x14ac:dyDescent="0.25">
      <c r="B173" s="39"/>
      <c r="C173" s="179"/>
      <c r="D173" s="180"/>
      <c r="E173" s="40"/>
      <c r="F173" s="41"/>
      <c r="G173" s="181"/>
      <c r="H173" s="181"/>
      <c r="I173" s="181"/>
      <c r="J173" s="181"/>
      <c r="K173" s="181"/>
      <c r="L173" s="181"/>
      <c r="N173" s="179"/>
      <c r="O173" s="183"/>
      <c r="P173" s="179"/>
      <c r="Q173" s="179"/>
      <c r="R173" s="180"/>
      <c r="S173" s="180"/>
      <c r="T173" s="180"/>
      <c r="AM173" s="182"/>
    </row>
    <row r="174" spans="2:39" ht="35.25" customHeight="1" x14ac:dyDescent="0.25">
      <c r="B174" s="39"/>
      <c r="C174" s="179"/>
      <c r="D174" s="180"/>
      <c r="E174" s="40"/>
      <c r="F174" s="41"/>
      <c r="G174" s="181"/>
      <c r="H174" s="181"/>
      <c r="I174" s="181"/>
      <c r="J174" s="181"/>
      <c r="K174" s="181"/>
      <c r="L174" s="181"/>
      <c r="N174" s="179"/>
      <c r="O174" s="183"/>
      <c r="P174" s="179"/>
      <c r="Q174" s="179"/>
      <c r="R174" s="180"/>
      <c r="S174" s="180"/>
      <c r="T174" s="180"/>
      <c r="AM174" s="182"/>
    </row>
    <row r="175" spans="2:39" ht="35.25" customHeight="1" x14ac:dyDescent="0.25">
      <c r="B175" s="39"/>
      <c r="C175" s="179"/>
      <c r="D175" s="180"/>
      <c r="E175" s="40"/>
      <c r="F175" s="41"/>
      <c r="G175" s="181"/>
      <c r="H175" s="181"/>
      <c r="I175" s="181"/>
      <c r="J175" s="181"/>
      <c r="K175" s="181"/>
      <c r="L175" s="181"/>
      <c r="N175" s="179"/>
      <c r="O175" s="183"/>
      <c r="P175" s="179"/>
      <c r="Q175" s="179"/>
      <c r="R175" s="180"/>
      <c r="S175" s="180"/>
      <c r="T175" s="180"/>
      <c r="AM175" s="182"/>
    </row>
    <row r="176" spans="2:39" ht="35.25" customHeight="1" x14ac:dyDescent="0.25">
      <c r="B176" s="39"/>
      <c r="C176" s="179"/>
      <c r="D176" s="180"/>
      <c r="E176" s="40"/>
      <c r="F176" s="41"/>
      <c r="G176" s="181"/>
      <c r="H176" s="181"/>
      <c r="I176" s="181"/>
      <c r="J176" s="181"/>
      <c r="K176" s="181"/>
      <c r="L176" s="181"/>
      <c r="N176" s="179"/>
      <c r="O176" s="183"/>
      <c r="P176" s="179"/>
      <c r="Q176" s="179"/>
      <c r="R176" s="180"/>
      <c r="S176" s="180"/>
      <c r="T176" s="180"/>
      <c r="AM176" s="182"/>
    </row>
    <row r="177" spans="2:39" ht="35.25" customHeight="1" x14ac:dyDescent="0.25">
      <c r="B177" s="39"/>
      <c r="C177" s="179"/>
      <c r="D177" s="180"/>
      <c r="E177" s="40"/>
      <c r="F177" s="41"/>
      <c r="G177" s="181"/>
      <c r="H177" s="181"/>
      <c r="I177" s="181"/>
      <c r="J177" s="181"/>
      <c r="K177" s="181"/>
      <c r="L177" s="181"/>
      <c r="N177" s="179"/>
      <c r="O177" s="183"/>
      <c r="P177" s="179"/>
      <c r="Q177" s="179"/>
      <c r="R177" s="180"/>
      <c r="S177" s="180"/>
      <c r="T177" s="180"/>
      <c r="AM177" s="182"/>
    </row>
    <row r="178" spans="2:39" ht="35.25" customHeight="1" x14ac:dyDescent="0.25">
      <c r="B178" s="39"/>
      <c r="C178" s="179"/>
      <c r="D178" s="180"/>
      <c r="E178" s="40"/>
      <c r="F178" s="41"/>
      <c r="G178" s="181"/>
      <c r="H178" s="181"/>
      <c r="I178" s="181"/>
      <c r="J178" s="181"/>
      <c r="K178" s="181"/>
      <c r="L178" s="181"/>
      <c r="N178" s="179"/>
      <c r="O178" s="183"/>
      <c r="P178" s="179"/>
      <c r="Q178" s="179"/>
      <c r="R178" s="180"/>
      <c r="S178" s="180"/>
      <c r="T178" s="180"/>
      <c r="AM178" s="182"/>
    </row>
    <row r="179" spans="2:39" ht="18.75" customHeight="1" x14ac:dyDescent="0.25"/>
    <row r="402" spans="4:4" x14ac:dyDescent="0.25">
      <c r="D402" t="s">
        <v>54</v>
      </c>
    </row>
    <row r="403" spans="4:4" x14ac:dyDescent="0.25">
      <c r="D403" t="s">
        <v>55</v>
      </c>
    </row>
    <row r="404" spans="4:4" x14ac:dyDescent="0.25">
      <c r="D404" t="s">
        <v>56</v>
      </c>
    </row>
    <row r="405" spans="4:4" x14ac:dyDescent="0.25">
      <c r="D405" t="s">
        <v>57</v>
      </c>
    </row>
    <row r="406" spans="4:4" x14ac:dyDescent="0.25">
      <c r="D406" t="s">
        <v>58</v>
      </c>
    </row>
    <row r="407" spans="4:4" x14ac:dyDescent="0.25">
      <c r="D407" t="s">
        <v>59</v>
      </c>
    </row>
    <row r="408" spans="4:4" x14ac:dyDescent="0.25">
      <c r="D408" t="s">
        <v>60</v>
      </c>
    </row>
    <row r="409" spans="4:4" x14ac:dyDescent="0.25">
      <c r="D409" t="s">
        <v>61</v>
      </c>
    </row>
    <row r="410" spans="4:4" x14ac:dyDescent="0.25">
      <c r="D410" t="s">
        <v>62</v>
      </c>
    </row>
    <row r="411" spans="4:4" x14ac:dyDescent="0.25">
      <c r="D411" t="s">
        <v>63</v>
      </c>
    </row>
    <row r="412" spans="4:4" x14ac:dyDescent="0.25">
      <c r="D412" t="s">
        <v>64</v>
      </c>
    </row>
    <row r="413" spans="4:4" x14ac:dyDescent="0.25">
      <c r="D413" t="s">
        <v>65</v>
      </c>
    </row>
    <row r="414" spans="4:4" x14ac:dyDescent="0.25">
      <c r="D414" t="s">
        <v>66</v>
      </c>
    </row>
    <row r="415" spans="4:4" x14ac:dyDescent="0.25">
      <c r="D415" t="s">
        <v>67</v>
      </c>
    </row>
    <row r="416" spans="4:4" x14ac:dyDescent="0.25">
      <c r="D416" t="s">
        <v>68</v>
      </c>
    </row>
    <row r="417" spans="4:4" x14ac:dyDescent="0.25">
      <c r="D417" t="s">
        <v>69</v>
      </c>
    </row>
    <row r="418" spans="4:4" x14ac:dyDescent="0.25">
      <c r="D418" t="s">
        <v>70</v>
      </c>
    </row>
  </sheetData>
  <sheetProtection algorithmName="SHA-512" hashValue="hKKIlTSOCdK+0XWy53UiHR8Yz0aQfG4XpdvG1YkWKaqlnkC2EGbJpYl6uOYzvWgvcVVsfzDC4uuczHzSiA+89w==" saltValue="uPLzDw+JdnBTojtJ7WkXPw==" spinCount="100000" sheet="1" objects="1" scenarios="1"/>
  <mergeCells count="296">
    <mergeCell ref="AM6:AM7"/>
    <mergeCell ref="D1:H3"/>
    <mergeCell ref="B4:H4"/>
    <mergeCell ref="K4:P4"/>
    <mergeCell ref="Q4:S4"/>
    <mergeCell ref="B5:G5"/>
    <mergeCell ref="I6:J6"/>
    <mergeCell ref="D7:D8"/>
    <mergeCell ref="E7:E8"/>
    <mergeCell ref="F7:F8"/>
    <mergeCell ref="G7:G8"/>
    <mergeCell ref="H7:H8"/>
    <mergeCell ref="K7:K8"/>
    <mergeCell ref="L7:L8"/>
    <mergeCell ref="N7:N8"/>
    <mergeCell ref="O7:O8"/>
    <mergeCell ref="P7:P8"/>
    <mergeCell ref="Q7:Q8"/>
    <mergeCell ref="R7:R8"/>
    <mergeCell ref="S7:S8"/>
    <mergeCell ref="T7:T8"/>
    <mergeCell ref="B7:B8"/>
    <mergeCell ref="C7:C8"/>
    <mergeCell ref="M7:M8"/>
    <mergeCell ref="C9:C18"/>
    <mergeCell ref="D9:D18"/>
    <mergeCell ref="G9:G18"/>
    <mergeCell ref="H9:H18"/>
    <mergeCell ref="I9:I18"/>
    <mergeCell ref="J9:J18"/>
    <mergeCell ref="K9:K18"/>
    <mergeCell ref="L9:L18"/>
    <mergeCell ref="AM9:AM18"/>
    <mergeCell ref="N9:N18"/>
    <mergeCell ref="O9:O18"/>
    <mergeCell ref="P9:P18"/>
    <mergeCell ref="Q9:Q18"/>
    <mergeCell ref="R9:R18"/>
    <mergeCell ref="S9:S18"/>
    <mergeCell ref="T9:T18"/>
    <mergeCell ref="C19:C28"/>
    <mergeCell ref="D19:D28"/>
    <mergeCell ref="O19:O28"/>
    <mergeCell ref="P19:P28"/>
    <mergeCell ref="Q19:Q28"/>
    <mergeCell ref="R19:R28"/>
    <mergeCell ref="S19:S28"/>
    <mergeCell ref="T19:T28"/>
    <mergeCell ref="C29:C38"/>
    <mergeCell ref="D29:D38"/>
    <mergeCell ref="G29:G38"/>
    <mergeCell ref="H29:H38"/>
    <mergeCell ref="I29:I38"/>
    <mergeCell ref="J29:J38"/>
    <mergeCell ref="K29:K38"/>
    <mergeCell ref="L29:L38"/>
    <mergeCell ref="N19:N28"/>
    <mergeCell ref="G19:G28"/>
    <mergeCell ref="H19:H28"/>
    <mergeCell ref="I19:I28"/>
    <mergeCell ref="J19:J28"/>
    <mergeCell ref="K19:K28"/>
    <mergeCell ref="L19:L28"/>
    <mergeCell ref="AM19:AM28"/>
    <mergeCell ref="N39:N48"/>
    <mergeCell ref="O39:O48"/>
    <mergeCell ref="P39:P48"/>
    <mergeCell ref="Q39:Q48"/>
    <mergeCell ref="R39:R48"/>
    <mergeCell ref="S39:S48"/>
    <mergeCell ref="T39:T48"/>
    <mergeCell ref="AM29:AM38"/>
    <mergeCell ref="N29:N38"/>
    <mergeCell ref="O29:O38"/>
    <mergeCell ref="P29:P38"/>
    <mergeCell ref="Q29:Q38"/>
    <mergeCell ref="R29:R38"/>
    <mergeCell ref="S29:S38"/>
    <mergeCell ref="T29:T38"/>
    <mergeCell ref="AM49:AM58"/>
    <mergeCell ref="N49:N58"/>
    <mergeCell ref="O49:O58"/>
    <mergeCell ref="P49:P58"/>
    <mergeCell ref="Q49:Q58"/>
    <mergeCell ref="R49:R58"/>
    <mergeCell ref="S49:S58"/>
    <mergeCell ref="T49:T58"/>
    <mergeCell ref="D39:D48"/>
    <mergeCell ref="G39:G48"/>
    <mergeCell ref="H39:H48"/>
    <mergeCell ref="I39:I48"/>
    <mergeCell ref="J39:J48"/>
    <mergeCell ref="K39:K48"/>
    <mergeCell ref="L39:L48"/>
    <mergeCell ref="AM39:AM48"/>
    <mergeCell ref="C69:C78"/>
    <mergeCell ref="D69:D78"/>
    <mergeCell ref="G69:G78"/>
    <mergeCell ref="H69:H78"/>
    <mergeCell ref="I69:I78"/>
    <mergeCell ref="J69:J78"/>
    <mergeCell ref="K69:K78"/>
    <mergeCell ref="L69:L78"/>
    <mergeCell ref="C49:C58"/>
    <mergeCell ref="D49:D58"/>
    <mergeCell ref="G49:G58"/>
    <mergeCell ref="H49:H58"/>
    <mergeCell ref="I49:I58"/>
    <mergeCell ref="J49:J58"/>
    <mergeCell ref="K49:K58"/>
    <mergeCell ref="L49:L58"/>
    <mergeCell ref="C59:C68"/>
    <mergeCell ref="D59:D68"/>
    <mergeCell ref="C39:C48"/>
    <mergeCell ref="O59:O68"/>
    <mergeCell ref="P59:P68"/>
    <mergeCell ref="Q59:Q68"/>
    <mergeCell ref="R59:R68"/>
    <mergeCell ref="S59:S68"/>
    <mergeCell ref="T59:T68"/>
    <mergeCell ref="N59:N68"/>
    <mergeCell ref="G59:G68"/>
    <mergeCell ref="H59:H68"/>
    <mergeCell ref="I59:I68"/>
    <mergeCell ref="J59:J68"/>
    <mergeCell ref="K59:K68"/>
    <mergeCell ref="L59:L68"/>
    <mergeCell ref="AM59:AM68"/>
    <mergeCell ref="N79:N88"/>
    <mergeCell ref="O79:O88"/>
    <mergeCell ref="P79:P88"/>
    <mergeCell ref="Q79:Q88"/>
    <mergeCell ref="R79:R88"/>
    <mergeCell ref="S79:S88"/>
    <mergeCell ref="T79:T88"/>
    <mergeCell ref="AM69:AM78"/>
    <mergeCell ref="N69:N78"/>
    <mergeCell ref="O69:O78"/>
    <mergeCell ref="P69:P78"/>
    <mergeCell ref="Q69:Q78"/>
    <mergeCell ref="R69:R78"/>
    <mergeCell ref="S69:S78"/>
    <mergeCell ref="T69:T78"/>
    <mergeCell ref="AM89:AM98"/>
    <mergeCell ref="N89:N98"/>
    <mergeCell ref="O89:O98"/>
    <mergeCell ref="P89:P98"/>
    <mergeCell ref="Q89:Q98"/>
    <mergeCell ref="R89:R98"/>
    <mergeCell ref="S89:S98"/>
    <mergeCell ref="T89:T98"/>
    <mergeCell ref="D79:D88"/>
    <mergeCell ref="G79:G88"/>
    <mergeCell ref="H79:H88"/>
    <mergeCell ref="I79:I88"/>
    <mergeCell ref="J79:J88"/>
    <mergeCell ref="K79:K88"/>
    <mergeCell ref="L79:L88"/>
    <mergeCell ref="AM79:AM88"/>
    <mergeCell ref="C109:C118"/>
    <mergeCell ref="D109:D118"/>
    <mergeCell ref="G109:G118"/>
    <mergeCell ref="H109:H118"/>
    <mergeCell ref="I109:I118"/>
    <mergeCell ref="J109:J118"/>
    <mergeCell ref="K109:K118"/>
    <mergeCell ref="L109:L118"/>
    <mergeCell ref="C89:C98"/>
    <mergeCell ref="D89:D98"/>
    <mergeCell ref="G89:G98"/>
    <mergeCell ref="H89:H98"/>
    <mergeCell ref="I89:I98"/>
    <mergeCell ref="J89:J98"/>
    <mergeCell ref="K89:K98"/>
    <mergeCell ref="L89:L98"/>
    <mergeCell ref="C99:C108"/>
    <mergeCell ref="D99:D108"/>
    <mergeCell ref="C79:C88"/>
    <mergeCell ref="O99:O108"/>
    <mergeCell ref="P99:P108"/>
    <mergeCell ref="Q99:Q108"/>
    <mergeCell ref="R99:R108"/>
    <mergeCell ref="S99:S108"/>
    <mergeCell ref="T99:T108"/>
    <mergeCell ref="N99:N108"/>
    <mergeCell ref="G99:G108"/>
    <mergeCell ref="H99:H108"/>
    <mergeCell ref="I99:I108"/>
    <mergeCell ref="J99:J108"/>
    <mergeCell ref="K99:K108"/>
    <mergeCell ref="L99:L108"/>
    <mergeCell ref="AM99:AM108"/>
    <mergeCell ref="N119:N128"/>
    <mergeCell ref="O119:O128"/>
    <mergeCell ref="P119:P128"/>
    <mergeCell ref="Q119:Q128"/>
    <mergeCell ref="R119:R128"/>
    <mergeCell ref="S119:S128"/>
    <mergeCell ref="T119:T128"/>
    <mergeCell ref="AM109:AM118"/>
    <mergeCell ref="N109:N118"/>
    <mergeCell ref="O109:O118"/>
    <mergeCell ref="P109:P118"/>
    <mergeCell ref="Q109:Q118"/>
    <mergeCell ref="R109:R118"/>
    <mergeCell ref="S109:S118"/>
    <mergeCell ref="T109:T118"/>
    <mergeCell ref="AM129:AM138"/>
    <mergeCell ref="N129:N138"/>
    <mergeCell ref="O129:O138"/>
    <mergeCell ref="P129:P138"/>
    <mergeCell ref="Q129:Q138"/>
    <mergeCell ref="R129:R138"/>
    <mergeCell ref="S129:S138"/>
    <mergeCell ref="T129:T138"/>
    <mergeCell ref="D119:D128"/>
    <mergeCell ref="G119:G128"/>
    <mergeCell ref="H119:H128"/>
    <mergeCell ref="I119:I128"/>
    <mergeCell ref="J119:J128"/>
    <mergeCell ref="K119:K128"/>
    <mergeCell ref="L119:L128"/>
    <mergeCell ref="AM119:AM128"/>
    <mergeCell ref="C149:C158"/>
    <mergeCell ref="D149:D158"/>
    <mergeCell ref="G149:G158"/>
    <mergeCell ref="H149:H158"/>
    <mergeCell ref="I149:I158"/>
    <mergeCell ref="J149:J158"/>
    <mergeCell ref="K149:K158"/>
    <mergeCell ref="L149:L158"/>
    <mergeCell ref="C129:C138"/>
    <mergeCell ref="D129:D138"/>
    <mergeCell ref="G129:G138"/>
    <mergeCell ref="H129:H138"/>
    <mergeCell ref="I129:I138"/>
    <mergeCell ref="J129:J138"/>
    <mergeCell ref="K129:K138"/>
    <mergeCell ref="L129:L138"/>
    <mergeCell ref="C139:C148"/>
    <mergeCell ref="D139:D148"/>
    <mergeCell ref="C119:C128"/>
    <mergeCell ref="O139:O148"/>
    <mergeCell ref="P139:P148"/>
    <mergeCell ref="Q139:Q148"/>
    <mergeCell ref="R139:R148"/>
    <mergeCell ref="S139:S148"/>
    <mergeCell ref="T139:T148"/>
    <mergeCell ref="N139:N148"/>
    <mergeCell ref="G139:G148"/>
    <mergeCell ref="H139:H148"/>
    <mergeCell ref="I139:I148"/>
    <mergeCell ref="J139:J148"/>
    <mergeCell ref="K139:K148"/>
    <mergeCell ref="L139:L148"/>
    <mergeCell ref="AM139:AM148"/>
    <mergeCell ref="N159:N168"/>
    <mergeCell ref="O159:O168"/>
    <mergeCell ref="P159:P168"/>
    <mergeCell ref="Q159:Q168"/>
    <mergeCell ref="R159:R168"/>
    <mergeCell ref="S159:S168"/>
    <mergeCell ref="T159:T168"/>
    <mergeCell ref="AM149:AM158"/>
    <mergeCell ref="N149:N158"/>
    <mergeCell ref="O149:O158"/>
    <mergeCell ref="P149:P158"/>
    <mergeCell ref="Q149:Q158"/>
    <mergeCell ref="R149:R158"/>
    <mergeCell ref="S149:S158"/>
    <mergeCell ref="T149:T158"/>
    <mergeCell ref="AM169:AM178"/>
    <mergeCell ref="N169:N178"/>
    <mergeCell ref="O169:O178"/>
    <mergeCell ref="P169:P178"/>
    <mergeCell ref="Q169:Q178"/>
    <mergeCell ref="R169:R178"/>
    <mergeCell ref="S169:S178"/>
    <mergeCell ref="T169:T178"/>
    <mergeCell ref="D159:D168"/>
    <mergeCell ref="G159:G168"/>
    <mergeCell ref="H159:H168"/>
    <mergeCell ref="I159:I168"/>
    <mergeCell ref="J159:J168"/>
    <mergeCell ref="K159:K168"/>
    <mergeCell ref="L159:L168"/>
    <mergeCell ref="AM159:AM168"/>
    <mergeCell ref="C159:C168"/>
    <mergeCell ref="C169:C178"/>
    <mergeCell ref="D169:D178"/>
    <mergeCell ref="G169:G178"/>
    <mergeCell ref="H169:H178"/>
    <mergeCell ref="I169:I178"/>
    <mergeCell ref="J169:J178"/>
    <mergeCell ref="K169:K178"/>
    <mergeCell ref="L169:L178"/>
  </mergeCells>
  <dataValidations count="5">
    <dataValidation type="list" allowBlank="1" showErrorMessage="1" sqref="H9 H19 H29 H39 H49 H59 H69 H79 H89 H99 H109 H119 H129 H139 H149 H159 H169" xr:uid="{00000000-0002-0000-0200-000000000000}">
      <formula1>"Operacional,Legal,Orçamentário/ Financeiro,Integridade"</formula1>
      <formula2>0</formula2>
    </dataValidation>
    <dataValidation type="list" allowBlank="1" showErrorMessage="1" sqref="K9:L9 K19:L19 K29:L29 K39:L39 K49:L49 K59:L59 K69:L69 K79:L79 K89:L89 K99:L99 K109:L109 K119:L119 K129:L129 K139:L139 K149:L149 K159:L159 K169:L169" xr:uid="{00000000-0002-0000-0200-000001000000}">
      <formula1>"01 - Muito baixo,02 - Baixo,05 - Médio,08 - Alto,10 - Muito Alto"</formula1>
      <formula2>0</formula2>
    </dataValidation>
    <dataValidation type="list" allowBlank="1" showErrorMessage="1" sqref="T9 T19 T29 T39 T49 T59 T69 T79 T89 T99 T109 T119 T129 T139 T149 T159 T169" xr:uid="{00000000-0002-0000-0200-000002000000}">
      <formula1>"Mitigar,Compartilhar,Evitar,Aceitar"</formula1>
      <formula2>0</formula2>
    </dataValidation>
    <dataValidation type="list" allowBlank="1" showErrorMessage="1" sqref="R9 R19 R29 R39 R49 R59 R69 R79 R89 R99 R109 R119 R129 R139 R149 R159 R169" xr:uid="{00000000-0002-0000-0200-000003000000}">
      <formula1>"Sim,Não"</formula1>
      <formula2>0</formula2>
    </dataValidation>
    <dataValidation type="custom" allowBlank="1" showInputMessage="1" showErrorMessage="1" error="O risco deve iniciar com um código composto por R e dois dígitos numéricos. Ex.: R01, R02, R03..." sqref="D9:D178" xr:uid="{00000000-0002-0000-0200-000004000000}">
      <formula1>NOT( ISERROR(VLOOKUP(MID(D9,1,3),$D$402:$D$452,1,0)))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5000000}">
          <x14:formula1>
            <xm:f>'Fontes de Risco'!$B$3:$B$10</xm:f>
          </x14:formula1>
          <x14:formula2>
            <xm:f>0</xm:f>
          </x14:formula2>
          <xm:sqref>F9:F178</xm:sqref>
        </x14:dataValidation>
        <x14:dataValidation type="list" allowBlank="1" showInputMessage="1" showErrorMessage="1" xr:uid="{00000000-0002-0000-0200-000006000000}">
          <x14:formula1>
            <xm:f>CONTEXTO!$A$15:$A$59</xm:f>
          </x14:formula1>
          <xm:sqref>B9:B178</xm:sqref>
        </x14:dataValidation>
        <x14:dataValidation type="list" allowBlank="1" showErrorMessage="1" xr:uid="{00000000-0002-0000-0200-000007000000}">
          <x14:formula1>
            <xm:f>'Escala Controles e Níveis Risco'!$K$2:$K$6</xm:f>
          </x14:formula1>
          <x14:formula2>
            <xm:f>0</xm:f>
          </x14:formula2>
          <xm:sqref>O9:O178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showGridLines="0" tabSelected="1" topLeftCell="B1" zoomScaleNormal="100" workbookViewId="0">
      <selection sqref="A1:A1048576"/>
    </sheetView>
  </sheetViews>
  <sheetFormatPr defaultColWidth="8.85546875" defaultRowHeight="15" x14ac:dyDescent="0.25"/>
  <cols>
    <col min="1" max="1" width="9.5703125" style="19" hidden="1" customWidth="1"/>
    <col min="2" max="2" width="28.140625" style="42" customWidth="1"/>
    <col min="3" max="3" width="31" style="19" customWidth="1"/>
    <col min="4" max="4" width="17.5703125" style="19" hidden="1" customWidth="1"/>
    <col min="5" max="5" width="27" style="42" customWidth="1"/>
    <col min="6" max="6" width="35.42578125" style="19" customWidth="1"/>
    <col min="7" max="7" width="13.85546875" style="19" hidden="1" customWidth="1"/>
    <col min="8" max="8" width="13.85546875" style="19" customWidth="1"/>
    <col min="9" max="9" width="37.42578125" style="19" customWidth="1"/>
    <col min="10" max="10" width="37.42578125" style="42" hidden="1" customWidth="1"/>
    <col min="11" max="11" width="43.28515625" style="42" customWidth="1"/>
    <col min="12" max="12" width="37.42578125" style="42" hidden="1" customWidth="1"/>
    <col min="13" max="13" width="41.85546875" style="42" customWidth="1"/>
    <col min="14" max="14" width="17" style="42" hidden="1" customWidth="1"/>
    <col min="15" max="15" width="17" style="42" customWidth="1"/>
    <col min="16" max="16" width="42" style="43" customWidth="1"/>
    <col min="17" max="264" width="8.85546875" style="19"/>
    <col min="265" max="265" width="29.5703125" style="19" customWidth="1"/>
    <col min="266" max="266" width="21.5703125" style="19" customWidth="1"/>
    <col min="267" max="267" width="17.42578125" style="19" customWidth="1"/>
    <col min="268" max="268" width="35.42578125" style="19" customWidth="1"/>
    <col min="269" max="269" width="16.5703125" style="19" customWidth="1"/>
    <col min="270" max="270" width="37.42578125" style="19" customWidth="1"/>
    <col min="271" max="271" width="23.42578125" style="19" customWidth="1"/>
    <col min="272" max="272" width="42" style="19" customWidth="1"/>
    <col min="273" max="520" width="8.85546875" style="19"/>
    <col min="521" max="521" width="29.5703125" style="19" customWidth="1"/>
    <col min="522" max="522" width="21.5703125" style="19" customWidth="1"/>
    <col min="523" max="523" width="17.42578125" style="19" customWidth="1"/>
    <col min="524" max="524" width="35.42578125" style="19" customWidth="1"/>
    <col min="525" max="525" width="16.5703125" style="19" customWidth="1"/>
    <col min="526" max="526" width="37.42578125" style="19" customWidth="1"/>
    <col min="527" max="527" width="23.42578125" style="19" customWidth="1"/>
    <col min="528" max="528" width="42" style="19" customWidth="1"/>
    <col min="529" max="776" width="8.85546875" style="19"/>
    <col min="777" max="777" width="29.5703125" style="19" customWidth="1"/>
    <col min="778" max="778" width="21.5703125" style="19" customWidth="1"/>
    <col min="779" max="779" width="17.42578125" style="19" customWidth="1"/>
    <col min="780" max="780" width="35.42578125" style="19" customWidth="1"/>
    <col min="781" max="781" width="16.5703125" style="19" customWidth="1"/>
    <col min="782" max="782" width="37.42578125" style="19" customWidth="1"/>
    <col min="783" max="783" width="23.42578125" style="19" customWidth="1"/>
    <col min="784" max="784" width="42" style="19" customWidth="1"/>
    <col min="785" max="1032" width="8.85546875" style="19"/>
    <col min="1033" max="1033" width="29.5703125" style="19" customWidth="1"/>
    <col min="1034" max="1034" width="21.5703125" style="19" customWidth="1"/>
    <col min="1035" max="1035" width="17.42578125" style="19" customWidth="1"/>
    <col min="1036" max="1036" width="35.42578125" style="19" customWidth="1"/>
    <col min="1037" max="1037" width="16.5703125" style="19" customWidth="1"/>
    <col min="1038" max="1038" width="37.42578125" style="19" customWidth="1"/>
    <col min="1039" max="1039" width="23.42578125" style="19" customWidth="1"/>
    <col min="1040" max="1040" width="42" style="19" customWidth="1"/>
    <col min="1041" max="1288" width="8.85546875" style="19"/>
    <col min="1289" max="1289" width="29.5703125" style="19" customWidth="1"/>
    <col min="1290" max="1290" width="21.5703125" style="19" customWidth="1"/>
    <col min="1291" max="1291" width="17.42578125" style="19" customWidth="1"/>
    <col min="1292" max="1292" width="35.42578125" style="19" customWidth="1"/>
    <col min="1293" max="1293" width="16.5703125" style="19" customWidth="1"/>
    <col min="1294" max="1294" width="37.42578125" style="19" customWidth="1"/>
    <col min="1295" max="1295" width="23.42578125" style="19" customWidth="1"/>
    <col min="1296" max="1296" width="42" style="19" customWidth="1"/>
    <col min="1297" max="1544" width="8.85546875" style="19"/>
    <col min="1545" max="1545" width="29.5703125" style="19" customWidth="1"/>
    <col min="1546" max="1546" width="21.5703125" style="19" customWidth="1"/>
    <col min="1547" max="1547" width="17.42578125" style="19" customWidth="1"/>
    <col min="1548" max="1548" width="35.42578125" style="19" customWidth="1"/>
    <col min="1549" max="1549" width="16.5703125" style="19" customWidth="1"/>
    <col min="1550" max="1550" width="37.42578125" style="19" customWidth="1"/>
    <col min="1551" max="1551" width="23.42578125" style="19" customWidth="1"/>
    <col min="1552" max="1552" width="42" style="19" customWidth="1"/>
    <col min="1553" max="1800" width="8.85546875" style="19"/>
    <col min="1801" max="1801" width="29.5703125" style="19" customWidth="1"/>
    <col min="1802" max="1802" width="21.5703125" style="19" customWidth="1"/>
    <col min="1803" max="1803" width="17.42578125" style="19" customWidth="1"/>
    <col min="1804" max="1804" width="35.42578125" style="19" customWidth="1"/>
    <col min="1805" max="1805" width="16.5703125" style="19" customWidth="1"/>
    <col min="1806" max="1806" width="37.42578125" style="19" customWidth="1"/>
    <col min="1807" max="1807" width="23.42578125" style="19" customWidth="1"/>
    <col min="1808" max="1808" width="42" style="19" customWidth="1"/>
    <col min="1809" max="2056" width="8.85546875" style="19"/>
    <col min="2057" max="2057" width="29.5703125" style="19" customWidth="1"/>
    <col min="2058" max="2058" width="21.5703125" style="19" customWidth="1"/>
    <col min="2059" max="2059" width="17.42578125" style="19" customWidth="1"/>
    <col min="2060" max="2060" width="35.42578125" style="19" customWidth="1"/>
    <col min="2061" max="2061" width="16.5703125" style="19" customWidth="1"/>
    <col min="2062" max="2062" width="37.42578125" style="19" customWidth="1"/>
    <col min="2063" max="2063" width="23.42578125" style="19" customWidth="1"/>
    <col min="2064" max="2064" width="42" style="19" customWidth="1"/>
    <col min="2065" max="2312" width="8.85546875" style="19"/>
    <col min="2313" max="2313" width="29.5703125" style="19" customWidth="1"/>
    <col min="2314" max="2314" width="21.5703125" style="19" customWidth="1"/>
    <col min="2315" max="2315" width="17.42578125" style="19" customWidth="1"/>
    <col min="2316" max="2316" width="35.42578125" style="19" customWidth="1"/>
    <col min="2317" max="2317" width="16.5703125" style="19" customWidth="1"/>
    <col min="2318" max="2318" width="37.42578125" style="19" customWidth="1"/>
    <col min="2319" max="2319" width="23.42578125" style="19" customWidth="1"/>
    <col min="2320" max="2320" width="42" style="19" customWidth="1"/>
    <col min="2321" max="2568" width="8.85546875" style="19"/>
    <col min="2569" max="2569" width="29.5703125" style="19" customWidth="1"/>
    <col min="2570" max="2570" width="21.5703125" style="19" customWidth="1"/>
    <col min="2571" max="2571" width="17.42578125" style="19" customWidth="1"/>
    <col min="2572" max="2572" width="35.42578125" style="19" customWidth="1"/>
    <col min="2573" max="2573" width="16.5703125" style="19" customWidth="1"/>
    <col min="2574" max="2574" width="37.42578125" style="19" customWidth="1"/>
    <col min="2575" max="2575" width="23.42578125" style="19" customWidth="1"/>
    <col min="2576" max="2576" width="42" style="19" customWidth="1"/>
    <col min="2577" max="2824" width="8.85546875" style="19"/>
    <col min="2825" max="2825" width="29.5703125" style="19" customWidth="1"/>
    <col min="2826" max="2826" width="21.5703125" style="19" customWidth="1"/>
    <col min="2827" max="2827" width="17.42578125" style="19" customWidth="1"/>
    <col min="2828" max="2828" width="35.42578125" style="19" customWidth="1"/>
    <col min="2829" max="2829" width="16.5703125" style="19" customWidth="1"/>
    <col min="2830" max="2830" width="37.42578125" style="19" customWidth="1"/>
    <col min="2831" max="2831" width="23.42578125" style="19" customWidth="1"/>
    <col min="2832" max="2832" width="42" style="19" customWidth="1"/>
    <col min="2833" max="3080" width="8.85546875" style="19"/>
    <col min="3081" max="3081" width="29.5703125" style="19" customWidth="1"/>
    <col min="3082" max="3082" width="21.5703125" style="19" customWidth="1"/>
    <col min="3083" max="3083" width="17.42578125" style="19" customWidth="1"/>
    <col min="3084" max="3084" width="35.42578125" style="19" customWidth="1"/>
    <col min="3085" max="3085" width="16.5703125" style="19" customWidth="1"/>
    <col min="3086" max="3086" width="37.42578125" style="19" customWidth="1"/>
    <col min="3087" max="3087" width="23.42578125" style="19" customWidth="1"/>
    <col min="3088" max="3088" width="42" style="19" customWidth="1"/>
    <col min="3089" max="3336" width="8.85546875" style="19"/>
    <col min="3337" max="3337" width="29.5703125" style="19" customWidth="1"/>
    <col min="3338" max="3338" width="21.5703125" style="19" customWidth="1"/>
    <col min="3339" max="3339" width="17.42578125" style="19" customWidth="1"/>
    <col min="3340" max="3340" width="35.42578125" style="19" customWidth="1"/>
    <col min="3341" max="3341" width="16.5703125" style="19" customWidth="1"/>
    <col min="3342" max="3342" width="37.42578125" style="19" customWidth="1"/>
    <col min="3343" max="3343" width="23.42578125" style="19" customWidth="1"/>
    <col min="3344" max="3344" width="42" style="19" customWidth="1"/>
    <col min="3345" max="3592" width="8.85546875" style="19"/>
    <col min="3593" max="3593" width="29.5703125" style="19" customWidth="1"/>
    <col min="3594" max="3594" width="21.5703125" style="19" customWidth="1"/>
    <col min="3595" max="3595" width="17.42578125" style="19" customWidth="1"/>
    <col min="3596" max="3596" width="35.42578125" style="19" customWidth="1"/>
    <col min="3597" max="3597" width="16.5703125" style="19" customWidth="1"/>
    <col min="3598" max="3598" width="37.42578125" style="19" customWidth="1"/>
    <col min="3599" max="3599" width="23.42578125" style="19" customWidth="1"/>
    <col min="3600" max="3600" width="42" style="19" customWidth="1"/>
    <col min="3601" max="3848" width="8.85546875" style="19"/>
    <col min="3849" max="3849" width="29.5703125" style="19" customWidth="1"/>
    <col min="3850" max="3850" width="21.5703125" style="19" customWidth="1"/>
    <col min="3851" max="3851" width="17.42578125" style="19" customWidth="1"/>
    <col min="3852" max="3852" width="35.42578125" style="19" customWidth="1"/>
    <col min="3853" max="3853" width="16.5703125" style="19" customWidth="1"/>
    <col min="3854" max="3854" width="37.42578125" style="19" customWidth="1"/>
    <col min="3855" max="3855" width="23.42578125" style="19" customWidth="1"/>
    <col min="3856" max="3856" width="42" style="19" customWidth="1"/>
    <col min="3857" max="4104" width="8.85546875" style="19"/>
    <col min="4105" max="4105" width="29.5703125" style="19" customWidth="1"/>
    <col min="4106" max="4106" width="21.5703125" style="19" customWidth="1"/>
    <col min="4107" max="4107" width="17.42578125" style="19" customWidth="1"/>
    <col min="4108" max="4108" width="35.42578125" style="19" customWidth="1"/>
    <col min="4109" max="4109" width="16.5703125" style="19" customWidth="1"/>
    <col min="4110" max="4110" width="37.42578125" style="19" customWidth="1"/>
    <col min="4111" max="4111" width="23.42578125" style="19" customWidth="1"/>
    <col min="4112" max="4112" width="42" style="19" customWidth="1"/>
    <col min="4113" max="4360" width="8.85546875" style="19"/>
    <col min="4361" max="4361" width="29.5703125" style="19" customWidth="1"/>
    <col min="4362" max="4362" width="21.5703125" style="19" customWidth="1"/>
    <col min="4363" max="4363" width="17.42578125" style="19" customWidth="1"/>
    <col min="4364" max="4364" width="35.42578125" style="19" customWidth="1"/>
    <col min="4365" max="4365" width="16.5703125" style="19" customWidth="1"/>
    <col min="4366" max="4366" width="37.42578125" style="19" customWidth="1"/>
    <col min="4367" max="4367" width="23.42578125" style="19" customWidth="1"/>
    <col min="4368" max="4368" width="42" style="19" customWidth="1"/>
    <col min="4369" max="4616" width="8.85546875" style="19"/>
    <col min="4617" max="4617" width="29.5703125" style="19" customWidth="1"/>
    <col min="4618" max="4618" width="21.5703125" style="19" customWidth="1"/>
    <col min="4619" max="4619" width="17.42578125" style="19" customWidth="1"/>
    <col min="4620" max="4620" width="35.42578125" style="19" customWidth="1"/>
    <col min="4621" max="4621" width="16.5703125" style="19" customWidth="1"/>
    <col min="4622" max="4622" width="37.42578125" style="19" customWidth="1"/>
    <col min="4623" max="4623" width="23.42578125" style="19" customWidth="1"/>
    <col min="4624" max="4624" width="42" style="19" customWidth="1"/>
    <col min="4625" max="4872" width="8.85546875" style="19"/>
    <col min="4873" max="4873" width="29.5703125" style="19" customWidth="1"/>
    <col min="4874" max="4874" width="21.5703125" style="19" customWidth="1"/>
    <col min="4875" max="4875" width="17.42578125" style="19" customWidth="1"/>
    <col min="4876" max="4876" width="35.42578125" style="19" customWidth="1"/>
    <col min="4877" max="4877" width="16.5703125" style="19" customWidth="1"/>
    <col min="4878" max="4878" width="37.42578125" style="19" customWidth="1"/>
    <col min="4879" max="4879" width="23.42578125" style="19" customWidth="1"/>
    <col min="4880" max="4880" width="42" style="19" customWidth="1"/>
    <col min="4881" max="5128" width="8.85546875" style="19"/>
    <col min="5129" max="5129" width="29.5703125" style="19" customWidth="1"/>
    <col min="5130" max="5130" width="21.5703125" style="19" customWidth="1"/>
    <col min="5131" max="5131" width="17.42578125" style="19" customWidth="1"/>
    <col min="5132" max="5132" width="35.42578125" style="19" customWidth="1"/>
    <col min="5133" max="5133" width="16.5703125" style="19" customWidth="1"/>
    <col min="5134" max="5134" width="37.42578125" style="19" customWidth="1"/>
    <col min="5135" max="5135" width="23.42578125" style="19" customWidth="1"/>
    <col min="5136" max="5136" width="42" style="19" customWidth="1"/>
    <col min="5137" max="5384" width="8.85546875" style="19"/>
    <col min="5385" max="5385" width="29.5703125" style="19" customWidth="1"/>
    <col min="5386" max="5386" width="21.5703125" style="19" customWidth="1"/>
    <col min="5387" max="5387" width="17.42578125" style="19" customWidth="1"/>
    <col min="5388" max="5388" width="35.42578125" style="19" customWidth="1"/>
    <col min="5389" max="5389" width="16.5703125" style="19" customWidth="1"/>
    <col min="5390" max="5390" width="37.42578125" style="19" customWidth="1"/>
    <col min="5391" max="5391" width="23.42578125" style="19" customWidth="1"/>
    <col min="5392" max="5392" width="42" style="19" customWidth="1"/>
    <col min="5393" max="5640" width="8.85546875" style="19"/>
    <col min="5641" max="5641" width="29.5703125" style="19" customWidth="1"/>
    <col min="5642" max="5642" width="21.5703125" style="19" customWidth="1"/>
    <col min="5643" max="5643" width="17.42578125" style="19" customWidth="1"/>
    <col min="5644" max="5644" width="35.42578125" style="19" customWidth="1"/>
    <col min="5645" max="5645" width="16.5703125" style="19" customWidth="1"/>
    <col min="5646" max="5646" width="37.42578125" style="19" customWidth="1"/>
    <col min="5647" max="5647" width="23.42578125" style="19" customWidth="1"/>
    <col min="5648" max="5648" width="42" style="19" customWidth="1"/>
    <col min="5649" max="5896" width="8.85546875" style="19"/>
    <col min="5897" max="5897" width="29.5703125" style="19" customWidth="1"/>
    <col min="5898" max="5898" width="21.5703125" style="19" customWidth="1"/>
    <col min="5899" max="5899" width="17.42578125" style="19" customWidth="1"/>
    <col min="5900" max="5900" width="35.42578125" style="19" customWidth="1"/>
    <col min="5901" max="5901" width="16.5703125" style="19" customWidth="1"/>
    <col min="5902" max="5902" width="37.42578125" style="19" customWidth="1"/>
    <col min="5903" max="5903" width="23.42578125" style="19" customWidth="1"/>
    <col min="5904" max="5904" width="42" style="19" customWidth="1"/>
    <col min="5905" max="6152" width="8.85546875" style="19"/>
    <col min="6153" max="6153" width="29.5703125" style="19" customWidth="1"/>
    <col min="6154" max="6154" width="21.5703125" style="19" customWidth="1"/>
    <col min="6155" max="6155" width="17.42578125" style="19" customWidth="1"/>
    <col min="6156" max="6156" width="35.42578125" style="19" customWidth="1"/>
    <col min="6157" max="6157" width="16.5703125" style="19" customWidth="1"/>
    <col min="6158" max="6158" width="37.42578125" style="19" customWidth="1"/>
    <col min="6159" max="6159" width="23.42578125" style="19" customWidth="1"/>
    <col min="6160" max="6160" width="42" style="19" customWidth="1"/>
    <col min="6161" max="6408" width="8.85546875" style="19"/>
    <col min="6409" max="6409" width="29.5703125" style="19" customWidth="1"/>
    <col min="6410" max="6410" width="21.5703125" style="19" customWidth="1"/>
    <col min="6411" max="6411" width="17.42578125" style="19" customWidth="1"/>
    <col min="6412" max="6412" width="35.42578125" style="19" customWidth="1"/>
    <col min="6413" max="6413" width="16.5703125" style="19" customWidth="1"/>
    <col min="6414" max="6414" width="37.42578125" style="19" customWidth="1"/>
    <col min="6415" max="6415" width="23.42578125" style="19" customWidth="1"/>
    <col min="6416" max="6416" width="42" style="19" customWidth="1"/>
    <col min="6417" max="6664" width="8.85546875" style="19"/>
    <col min="6665" max="6665" width="29.5703125" style="19" customWidth="1"/>
    <col min="6666" max="6666" width="21.5703125" style="19" customWidth="1"/>
    <col min="6667" max="6667" width="17.42578125" style="19" customWidth="1"/>
    <col min="6668" max="6668" width="35.42578125" style="19" customWidth="1"/>
    <col min="6669" max="6669" width="16.5703125" style="19" customWidth="1"/>
    <col min="6670" max="6670" width="37.42578125" style="19" customWidth="1"/>
    <col min="6671" max="6671" width="23.42578125" style="19" customWidth="1"/>
    <col min="6672" max="6672" width="42" style="19" customWidth="1"/>
    <col min="6673" max="6920" width="8.85546875" style="19"/>
    <col min="6921" max="6921" width="29.5703125" style="19" customWidth="1"/>
    <col min="6922" max="6922" width="21.5703125" style="19" customWidth="1"/>
    <col min="6923" max="6923" width="17.42578125" style="19" customWidth="1"/>
    <col min="6924" max="6924" width="35.42578125" style="19" customWidth="1"/>
    <col min="6925" max="6925" width="16.5703125" style="19" customWidth="1"/>
    <col min="6926" max="6926" width="37.42578125" style="19" customWidth="1"/>
    <col min="6927" max="6927" width="23.42578125" style="19" customWidth="1"/>
    <col min="6928" max="6928" width="42" style="19" customWidth="1"/>
    <col min="6929" max="7176" width="8.85546875" style="19"/>
    <col min="7177" max="7177" width="29.5703125" style="19" customWidth="1"/>
    <col min="7178" max="7178" width="21.5703125" style="19" customWidth="1"/>
    <col min="7179" max="7179" width="17.42578125" style="19" customWidth="1"/>
    <col min="7180" max="7180" width="35.42578125" style="19" customWidth="1"/>
    <col min="7181" max="7181" width="16.5703125" style="19" customWidth="1"/>
    <col min="7182" max="7182" width="37.42578125" style="19" customWidth="1"/>
    <col min="7183" max="7183" width="23.42578125" style="19" customWidth="1"/>
    <col min="7184" max="7184" width="42" style="19" customWidth="1"/>
    <col min="7185" max="7432" width="8.85546875" style="19"/>
    <col min="7433" max="7433" width="29.5703125" style="19" customWidth="1"/>
    <col min="7434" max="7434" width="21.5703125" style="19" customWidth="1"/>
    <col min="7435" max="7435" width="17.42578125" style="19" customWidth="1"/>
    <col min="7436" max="7436" width="35.42578125" style="19" customWidth="1"/>
    <col min="7437" max="7437" width="16.5703125" style="19" customWidth="1"/>
    <col min="7438" max="7438" width="37.42578125" style="19" customWidth="1"/>
    <col min="7439" max="7439" width="23.42578125" style="19" customWidth="1"/>
    <col min="7440" max="7440" width="42" style="19" customWidth="1"/>
    <col min="7441" max="7688" width="8.85546875" style="19"/>
    <col min="7689" max="7689" width="29.5703125" style="19" customWidth="1"/>
    <col min="7690" max="7690" width="21.5703125" style="19" customWidth="1"/>
    <col min="7691" max="7691" width="17.42578125" style="19" customWidth="1"/>
    <col min="7692" max="7692" width="35.42578125" style="19" customWidth="1"/>
    <col min="7693" max="7693" width="16.5703125" style="19" customWidth="1"/>
    <col min="7694" max="7694" width="37.42578125" style="19" customWidth="1"/>
    <col min="7695" max="7695" width="23.42578125" style="19" customWidth="1"/>
    <col min="7696" max="7696" width="42" style="19" customWidth="1"/>
    <col min="7697" max="7944" width="8.85546875" style="19"/>
    <col min="7945" max="7945" width="29.5703125" style="19" customWidth="1"/>
    <col min="7946" max="7946" width="21.5703125" style="19" customWidth="1"/>
    <col min="7947" max="7947" width="17.42578125" style="19" customWidth="1"/>
    <col min="7948" max="7948" width="35.42578125" style="19" customWidth="1"/>
    <col min="7949" max="7949" width="16.5703125" style="19" customWidth="1"/>
    <col min="7950" max="7950" width="37.42578125" style="19" customWidth="1"/>
    <col min="7951" max="7951" width="23.42578125" style="19" customWidth="1"/>
    <col min="7952" max="7952" width="42" style="19" customWidth="1"/>
    <col min="7953" max="8200" width="8.85546875" style="19"/>
    <col min="8201" max="8201" width="29.5703125" style="19" customWidth="1"/>
    <col min="8202" max="8202" width="21.5703125" style="19" customWidth="1"/>
    <col min="8203" max="8203" width="17.42578125" style="19" customWidth="1"/>
    <col min="8204" max="8204" width="35.42578125" style="19" customWidth="1"/>
    <col min="8205" max="8205" width="16.5703125" style="19" customWidth="1"/>
    <col min="8206" max="8206" width="37.42578125" style="19" customWidth="1"/>
    <col min="8207" max="8207" width="23.42578125" style="19" customWidth="1"/>
    <col min="8208" max="8208" width="42" style="19" customWidth="1"/>
    <col min="8209" max="8456" width="8.85546875" style="19"/>
    <col min="8457" max="8457" width="29.5703125" style="19" customWidth="1"/>
    <col min="8458" max="8458" width="21.5703125" style="19" customWidth="1"/>
    <col min="8459" max="8459" width="17.42578125" style="19" customWidth="1"/>
    <col min="8460" max="8460" width="35.42578125" style="19" customWidth="1"/>
    <col min="8461" max="8461" width="16.5703125" style="19" customWidth="1"/>
    <col min="8462" max="8462" width="37.42578125" style="19" customWidth="1"/>
    <col min="8463" max="8463" width="23.42578125" style="19" customWidth="1"/>
    <col min="8464" max="8464" width="42" style="19" customWidth="1"/>
    <col min="8465" max="8712" width="8.85546875" style="19"/>
    <col min="8713" max="8713" width="29.5703125" style="19" customWidth="1"/>
    <col min="8714" max="8714" width="21.5703125" style="19" customWidth="1"/>
    <col min="8715" max="8715" width="17.42578125" style="19" customWidth="1"/>
    <col min="8716" max="8716" width="35.42578125" style="19" customWidth="1"/>
    <col min="8717" max="8717" width="16.5703125" style="19" customWidth="1"/>
    <col min="8718" max="8718" width="37.42578125" style="19" customWidth="1"/>
    <col min="8719" max="8719" width="23.42578125" style="19" customWidth="1"/>
    <col min="8720" max="8720" width="42" style="19" customWidth="1"/>
    <col min="8721" max="8968" width="8.85546875" style="19"/>
    <col min="8969" max="8969" width="29.5703125" style="19" customWidth="1"/>
    <col min="8970" max="8970" width="21.5703125" style="19" customWidth="1"/>
    <col min="8971" max="8971" width="17.42578125" style="19" customWidth="1"/>
    <col min="8972" max="8972" width="35.42578125" style="19" customWidth="1"/>
    <col min="8973" max="8973" width="16.5703125" style="19" customWidth="1"/>
    <col min="8974" max="8974" width="37.42578125" style="19" customWidth="1"/>
    <col min="8975" max="8975" width="23.42578125" style="19" customWidth="1"/>
    <col min="8976" max="8976" width="42" style="19" customWidth="1"/>
    <col min="8977" max="9224" width="8.85546875" style="19"/>
    <col min="9225" max="9225" width="29.5703125" style="19" customWidth="1"/>
    <col min="9226" max="9226" width="21.5703125" style="19" customWidth="1"/>
    <col min="9227" max="9227" width="17.42578125" style="19" customWidth="1"/>
    <col min="9228" max="9228" width="35.42578125" style="19" customWidth="1"/>
    <col min="9229" max="9229" width="16.5703125" style="19" customWidth="1"/>
    <col min="9230" max="9230" width="37.42578125" style="19" customWidth="1"/>
    <col min="9231" max="9231" width="23.42578125" style="19" customWidth="1"/>
    <col min="9232" max="9232" width="42" style="19" customWidth="1"/>
    <col min="9233" max="9480" width="8.85546875" style="19"/>
    <col min="9481" max="9481" width="29.5703125" style="19" customWidth="1"/>
    <col min="9482" max="9482" width="21.5703125" style="19" customWidth="1"/>
    <col min="9483" max="9483" width="17.42578125" style="19" customWidth="1"/>
    <col min="9484" max="9484" width="35.42578125" style="19" customWidth="1"/>
    <col min="9485" max="9485" width="16.5703125" style="19" customWidth="1"/>
    <col min="9486" max="9486" width="37.42578125" style="19" customWidth="1"/>
    <col min="9487" max="9487" width="23.42578125" style="19" customWidth="1"/>
    <col min="9488" max="9488" width="42" style="19" customWidth="1"/>
    <col min="9489" max="9736" width="8.85546875" style="19"/>
    <col min="9737" max="9737" width="29.5703125" style="19" customWidth="1"/>
    <col min="9738" max="9738" width="21.5703125" style="19" customWidth="1"/>
    <col min="9739" max="9739" width="17.42578125" style="19" customWidth="1"/>
    <col min="9740" max="9740" width="35.42578125" style="19" customWidth="1"/>
    <col min="9741" max="9741" width="16.5703125" style="19" customWidth="1"/>
    <col min="9742" max="9742" width="37.42578125" style="19" customWidth="1"/>
    <col min="9743" max="9743" width="23.42578125" style="19" customWidth="1"/>
    <col min="9744" max="9744" width="42" style="19" customWidth="1"/>
    <col min="9745" max="9992" width="8.85546875" style="19"/>
    <col min="9993" max="9993" width="29.5703125" style="19" customWidth="1"/>
    <col min="9994" max="9994" width="21.5703125" style="19" customWidth="1"/>
    <col min="9995" max="9995" width="17.42578125" style="19" customWidth="1"/>
    <col min="9996" max="9996" width="35.42578125" style="19" customWidth="1"/>
    <col min="9997" max="9997" width="16.5703125" style="19" customWidth="1"/>
    <col min="9998" max="9998" width="37.42578125" style="19" customWidth="1"/>
    <col min="9999" max="9999" width="23.42578125" style="19" customWidth="1"/>
    <col min="10000" max="10000" width="42" style="19" customWidth="1"/>
    <col min="10001" max="10248" width="8.85546875" style="19"/>
    <col min="10249" max="10249" width="29.5703125" style="19" customWidth="1"/>
    <col min="10250" max="10250" width="21.5703125" style="19" customWidth="1"/>
    <col min="10251" max="10251" width="17.42578125" style="19" customWidth="1"/>
    <col min="10252" max="10252" width="35.42578125" style="19" customWidth="1"/>
    <col min="10253" max="10253" width="16.5703125" style="19" customWidth="1"/>
    <col min="10254" max="10254" width="37.42578125" style="19" customWidth="1"/>
    <col min="10255" max="10255" width="23.42578125" style="19" customWidth="1"/>
    <col min="10256" max="10256" width="42" style="19" customWidth="1"/>
    <col min="10257" max="10504" width="8.85546875" style="19"/>
    <col min="10505" max="10505" width="29.5703125" style="19" customWidth="1"/>
    <col min="10506" max="10506" width="21.5703125" style="19" customWidth="1"/>
    <col min="10507" max="10507" width="17.42578125" style="19" customWidth="1"/>
    <col min="10508" max="10508" width="35.42578125" style="19" customWidth="1"/>
    <col min="10509" max="10509" width="16.5703125" style="19" customWidth="1"/>
    <col min="10510" max="10510" width="37.42578125" style="19" customWidth="1"/>
    <col min="10511" max="10511" width="23.42578125" style="19" customWidth="1"/>
    <col min="10512" max="10512" width="42" style="19" customWidth="1"/>
    <col min="10513" max="10760" width="8.85546875" style="19"/>
    <col min="10761" max="10761" width="29.5703125" style="19" customWidth="1"/>
    <col min="10762" max="10762" width="21.5703125" style="19" customWidth="1"/>
    <col min="10763" max="10763" width="17.42578125" style="19" customWidth="1"/>
    <col min="10764" max="10764" width="35.42578125" style="19" customWidth="1"/>
    <col min="10765" max="10765" width="16.5703125" style="19" customWidth="1"/>
    <col min="10766" max="10766" width="37.42578125" style="19" customWidth="1"/>
    <col min="10767" max="10767" width="23.42578125" style="19" customWidth="1"/>
    <col min="10768" max="10768" width="42" style="19" customWidth="1"/>
    <col min="10769" max="11016" width="8.85546875" style="19"/>
    <col min="11017" max="11017" width="29.5703125" style="19" customWidth="1"/>
    <col min="11018" max="11018" width="21.5703125" style="19" customWidth="1"/>
    <col min="11019" max="11019" width="17.42578125" style="19" customWidth="1"/>
    <col min="11020" max="11020" width="35.42578125" style="19" customWidth="1"/>
    <col min="11021" max="11021" width="16.5703125" style="19" customWidth="1"/>
    <col min="11022" max="11022" width="37.42578125" style="19" customWidth="1"/>
    <col min="11023" max="11023" width="23.42578125" style="19" customWidth="1"/>
    <col min="11024" max="11024" width="42" style="19" customWidth="1"/>
    <col min="11025" max="11272" width="8.85546875" style="19"/>
    <col min="11273" max="11273" width="29.5703125" style="19" customWidth="1"/>
    <col min="11274" max="11274" width="21.5703125" style="19" customWidth="1"/>
    <col min="11275" max="11275" width="17.42578125" style="19" customWidth="1"/>
    <col min="11276" max="11276" width="35.42578125" style="19" customWidth="1"/>
    <col min="11277" max="11277" width="16.5703125" style="19" customWidth="1"/>
    <col min="11278" max="11278" width="37.42578125" style="19" customWidth="1"/>
    <col min="11279" max="11279" width="23.42578125" style="19" customWidth="1"/>
    <col min="11280" max="11280" width="42" style="19" customWidth="1"/>
    <col min="11281" max="11528" width="8.85546875" style="19"/>
    <col min="11529" max="11529" width="29.5703125" style="19" customWidth="1"/>
    <col min="11530" max="11530" width="21.5703125" style="19" customWidth="1"/>
    <col min="11531" max="11531" width="17.42578125" style="19" customWidth="1"/>
    <col min="11532" max="11532" width="35.42578125" style="19" customWidth="1"/>
    <col min="11533" max="11533" width="16.5703125" style="19" customWidth="1"/>
    <col min="11534" max="11534" width="37.42578125" style="19" customWidth="1"/>
    <col min="11535" max="11535" width="23.42578125" style="19" customWidth="1"/>
    <col min="11536" max="11536" width="42" style="19" customWidth="1"/>
    <col min="11537" max="11784" width="8.85546875" style="19"/>
    <col min="11785" max="11785" width="29.5703125" style="19" customWidth="1"/>
    <col min="11786" max="11786" width="21.5703125" style="19" customWidth="1"/>
    <col min="11787" max="11787" width="17.42578125" style="19" customWidth="1"/>
    <col min="11788" max="11788" width="35.42578125" style="19" customWidth="1"/>
    <col min="11789" max="11789" width="16.5703125" style="19" customWidth="1"/>
    <col min="11790" max="11790" width="37.42578125" style="19" customWidth="1"/>
    <col min="11791" max="11791" width="23.42578125" style="19" customWidth="1"/>
    <col min="11792" max="11792" width="42" style="19" customWidth="1"/>
    <col min="11793" max="12040" width="8.85546875" style="19"/>
    <col min="12041" max="12041" width="29.5703125" style="19" customWidth="1"/>
    <col min="12042" max="12042" width="21.5703125" style="19" customWidth="1"/>
    <col min="12043" max="12043" width="17.42578125" style="19" customWidth="1"/>
    <col min="12044" max="12044" width="35.42578125" style="19" customWidth="1"/>
    <col min="12045" max="12045" width="16.5703125" style="19" customWidth="1"/>
    <col min="12046" max="12046" width="37.42578125" style="19" customWidth="1"/>
    <col min="12047" max="12047" width="23.42578125" style="19" customWidth="1"/>
    <col min="12048" max="12048" width="42" style="19" customWidth="1"/>
    <col min="12049" max="12296" width="8.85546875" style="19"/>
    <col min="12297" max="12297" width="29.5703125" style="19" customWidth="1"/>
    <col min="12298" max="12298" width="21.5703125" style="19" customWidth="1"/>
    <col min="12299" max="12299" width="17.42578125" style="19" customWidth="1"/>
    <col min="12300" max="12300" width="35.42578125" style="19" customWidth="1"/>
    <col min="12301" max="12301" width="16.5703125" style="19" customWidth="1"/>
    <col min="12302" max="12302" width="37.42578125" style="19" customWidth="1"/>
    <col min="12303" max="12303" width="23.42578125" style="19" customWidth="1"/>
    <col min="12304" max="12304" width="42" style="19" customWidth="1"/>
    <col min="12305" max="12552" width="8.85546875" style="19"/>
    <col min="12553" max="12553" width="29.5703125" style="19" customWidth="1"/>
    <col min="12554" max="12554" width="21.5703125" style="19" customWidth="1"/>
    <col min="12555" max="12555" width="17.42578125" style="19" customWidth="1"/>
    <col min="12556" max="12556" width="35.42578125" style="19" customWidth="1"/>
    <col min="12557" max="12557" width="16.5703125" style="19" customWidth="1"/>
    <col min="12558" max="12558" width="37.42578125" style="19" customWidth="1"/>
    <col min="12559" max="12559" width="23.42578125" style="19" customWidth="1"/>
    <col min="12560" max="12560" width="42" style="19" customWidth="1"/>
    <col min="12561" max="12808" width="8.85546875" style="19"/>
    <col min="12809" max="12809" width="29.5703125" style="19" customWidth="1"/>
    <col min="12810" max="12810" width="21.5703125" style="19" customWidth="1"/>
    <col min="12811" max="12811" width="17.42578125" style="19" customWidth="1"/>
    <col min="12812" max="12812" width="35.42578125" style="19" customWidth="1"/>
    <col min="12813" max="12813" width="16.5703125" style="19" customWidth="1"/>
    <col min="12814" max="12814" width="37.42578125" style="19" customWidth="1"/>
    <col min="12815" max="12815" width="23.42578125" style="19" customWidth="1"/>
    <col min="12816" max="12816" width="42" style="19" customWidth="1"/>
    <col min="12817" max="13064" width="8.85546875" style="19"/>
    <col min="13065" max="13065" width="29.5703125" style="19" customWidth="1"/>
    <col min="13066" max="13066" width="21.5703125" style="19" customWidth="1"/>
    <col min="13067" max="13067" width="17.42578125" style="19" customWidth="1"/>
    <col min="13068" max="13068" width="35.42578125" style="19" customWidth="1"/>
    <col min="13069" max="13069" width="16.5703125" style="19" customWidth="1"/>
    <col min="13070" max="13070" width="37.42578125" style="19" customWidth="1"/>
    <col min="13071" max="13071" width="23.42578125" style="19" customWidth="1"/>
    <col min="13072" max="13072" width="42" style="19" customWidth="1"/>
    <col min="13073" max="13320" width="8.85546875" style="19"/>
    <col min="13321" max="13321" width="29.5703125" style="19" customWidth="1"/>
    <col min="13322" max="13322" width="21.5703125" style="19" customWidth="1"/>
    <col min="13323" max="13323" width="17.42578125" style="19" customWidth="1"/>
    <col min="13324" max="13324" width="35.42578125" style="19" customWidth="1"/>
    <col min="13325" max="13325" width="16.5703125" style="19" customWidth="1"/>
    <col min="13326" max="13326" width="37.42578125" style="19" customWidth="1"/>
    <col min="13327" max="13327" width="23.42578125" style="19" customWidth="1"/>
    <col min="13328" max="13328" width="42" style="19" customWidth="1"/>
    <col min="13329" max="13576" width="8.85546875" style="19"/>
    <col min="13577" max="13577" width="29.5703125" style="19" customWidth="1"/>
    <col min="13578" max="13578" width="21.5703125" style="19" customWidth="1"/>
    <col min="13579" max="13579" width="17.42578125" style="19" customWidth="1"/>
    <col min="13580" max="13580" width="35.42578125" style="19" customWidth="1"/>
    <col min="13581" max="13581" width="16.5703125" style="19" customWidth="1"/>
    <col min="13582" max="13582" width="37.42578125" style="19" customWidth="1"/>
    <col min="13583" max="13583" width="23.42578125" style="19" customWidth="1"/>
    <col min="13584" max="13584" width="42" style="19" customWidth="1"/>
    <col min="13585" max="13832" width="8.85546875" style="19"/>
    <col min="13833" max="13833" width="29.5703125" style="19" customWidth="1"/>
    <col min="13834" max="13834" width="21.5703125" style="19" customWidth="1"/>
    <col min="13835" max="13835" width="17.42578125" style="19" customWidth="1"/>
    <col min="13836" max="13836" width="35.42578125" style="19" customWidth="1"/>
    <col min="13837" max="13837" width="16.5703125" style="19" customWidth="1"/>
    <col min="13838" max="13838" width="37.42578125" style="19" customWidth="1"/>
    <col min="13839" max="13839" width="23.42578125" style="19" customWidth="1"/>
    <col min="13840" max="13840" width="42" style="19" customWidth="1"/>
    <col min="13841" max="14088" width="8.85546875" style="19"/>
    <col min="14089" max="14089" width="29.5703125" style="19" customWidth="1"/>
    <col min="14090" max="14090" width="21.5703125" style="19" customWidth="1"/>
    <col min="14091" max="14091" width="17.42578125" style="19" customWidth="1"/>
    <col min="14092" max="14092" width="35.42578125" style="19" customWidth="1"/>
    <col min="14093" max="14093" width="16.5703125" style="19" customWidth="1"/>
    <col min="14094" max="14094" width="37.42578125" style="19" customWidth="1"/>
    <col min="14095" max="14095" width="23.42578125" style="19" customWidth="1"/>
    <col min="14096" max="14096" width="42" style="19" customWidth="1"/>
    <col min="14097" max="14344" width="8.85546875" style="19"/>
    <col min="14345" max="14345" width="29.5703125" style="19" customWidth="1"/>
    <col min="14346" max="14346" width="21.5703125" style="19" customWidth="1"/>
    <col min="14347" max="14347" width="17.42578125" style="19" customWidth="1"/>
    <col min="14348" max="14348" width="35.42578125" style="19" customWidth="1"/>
    <col min="14349" max="14349" width="16.5703125" style="19" customWidth="1"/>
    <col min="14350" max="14350" width="37.42578125" style="19" customWidth="1"/>
    <col min="14351" max="14351" width="23.42578125" style="19" customWidth="1"/>
    <col min="14352" max="14352" width="42" style="19" customWidth="1"/>
    <col min="14353" max="14600" width="8.85546875" style="19"/>
    <col min="14601" max="14601" width="29.5703125" style="19" customWidth="1"/>
    <col min="14602" max="14602" width="21.5703125" style="19" customWidth="1"/>
    <col min="14603" max="14603" width="17.42578125" style="19" customWidth="1"/>
    <col min="14604" max="14604" width="35.42578125" style="19" customWidth="1"/>
    <col min="14605" max="14605" width="16.5703125" style="19" customWidth="1"/>
    <col min="14606" max="14606" width="37.42578125" style="19" customWidth="1"/>
    <col min="14607" max="14607" width="23.42578125" style="19" customWidth="1"/>
    <col min="14608" max="14608" width="42" style="19" customWidth="1"/>
    <col min="14609" max="14856" width="8.85546875" style="19"/>
    <col min="14857" max="14857" width="29.5703125" style="19" customWidth="1"/>
    <col min="14858" max="14858" width="21.5703125" style="19" customWidth="1"/>
    <col min="14859" max="14859" width="17.42578125" style="19" customWidth="1"/>
    <col min="14860" max="14860" width="35.42578125" style="19" customWidth="1"/>
    <col min="14861" max="14861" width="16.5703125" style="19" customWidth="1"/>
    <col min="14862" max="14862" width="37.42578125" style="19" customWidth="1"/>
    <col min="14863" max="14863" width="23.42578125" style="19" customWidth="1"/>
    <col min="14864" max="14864" width="42" style="19" customWidth="1"/>
    <col min="14865" max="15112" width="8.85546875" style="19"/>
    <col min="15113" max="15113" width="29.5703125" style="19" customWidth="1"/>
    <col min="15114" max="15114" width="21.5703125" style="19" customWidth="1"/>
    <col min="15115" max="15115" width="17.42578125" style="19" customWidth="1"/>
    <col min="15116" max="15116" width="35.42578125" style="19" customWidth="1"/>
    <col min="15117" max="15117" width="16.5703125" style="19" customWidth="1"/>
    <col min="15118" max="15118" width="37.42578125" style="19" customWidth="1"/>
    <col min="15119" max="15119" width="23.42578125" style="19" customWidth="1"/>
    <col min="15120" max="15120" width="42" style="19" customWidth="1"/>
    <col min="15121" max="15368" width="8.85546875" style="19"/>
    <col min="15369" max="15369" width="29.5703125" style="19" customWidth="1"/>
    <col min="15370" max="15370" width="21.5703125" style="19" customWidth="1"/>
    <col min="15371" max="15371" width="17.42578125" style="19" customWidth="1"/>
    <col min="15372" max="15372" width="35.42578125" style="19" customWidth="1"/>
    <col min="15373" max="15373" width="16.5703125" style="19" customWidth="1"/>
    <col min="15374" max="15374" width="37.42578125" style="19" customWidth="1"/>
    <col min="15375" max="15375" width="23.42578125" style="19" customWidth="1"/>
    <col min="15376" max="15376" width="42" style="19" customWidth="1"/>
    <col min="15377" max="15624" width="8.85546875" style="19"/>
    <col min="15625" max="15625" width="29.5703125" style="19" customWidth="1"/>
    <col min="15626" max="15626" width="21.5703125" style="19" customWidth="1"/>
    <col min="15627" max="15627" width="17.42578125" style="19" customWidth="1"/>
    <col min="15628" max="15628" width="35.42578125" style="19" customWidth="1"/>
    <col min="15629" max="15629" width="16.5703125" style="19" customWidth="1"/>
    <col min="15630" max="15630" width="37.42578125" style="19" customWidth="1"/>
    <col min="15631" max="15631" width="23.42578125" style="19" customWidth="1"/>
    <col min="15632" max="15632" width="42" style="19" customWidth="1"/>
    <col min="15633" max="15880" width="8.85546875" style="19"/>
    <col min="15881" max="15881" width="29.5703125" style="19" customWidth="1"/>
    <col min="15882" max="15882" width="21.5703125" style="19" customWidth="1"/>
    <col min="15883" max="15883" width="17.42578125" style="19" customWidth="1"/>
    <col min="15884" max="15884" width="35.42578125" style="19" customWidth="1"/>
    <col min="15885" max="15885" width="16.5703125" style="19" customWidth="1"/>
    <col min="15886" max="15886" width="37.42578125" style="19" customWidth="1"/>
    <col min="15887" max="15887" width="23.42578125" style="19" customWidth="1"/>
    <col min="15888" max="15888" width="42" style="19" customWidth="1"/>
    <col min="15889" max="16136" width="8.85546875" style="19"/>
    <col min="16137" max="16137" width="29.5703125" style="19" customWidth="1"/>
    <col min="16138" max="16138" width="21.5703125" style="19" customWidth="1"/>
    <col min="16139" max="16139" width="17.42578125" style="19" customWidth="1"/>
    <col min="16140" max="16140" width="35.42578125" style="19" customWidth="1"/>
    <col min="16141" max="16141" width="16.5703125" style="19" customWidth="1"/>
    <col min="16142" max="16142" width="37.42578125" style="19" customWidth="1"/>
    <col min="16143" max="16143" width="23.42578125" style="19" customWidth="1"/>
    <col min="16144" max="16144" width="42" style="19" customWidth="1"/>
    <col min="16145" max="16384" width="8.85546875" style="19"/>
  </cols>
  <sheetData>
    <row r="1" spans="1:16" x14ac:dyDescent="0.25">
      <c r="A1" s="20"/>
      <c r="B1" s="44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45" customFormat="1" ht="30.75" customHeight="1" x14ac:dyDescent="0.25">
      <c r="A2" s="20"/>
      <c r="B2" s="44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45" customFormat="1" ht="23.25" customHeight="1" x14ac:dyDescent="0.25">
      <c r="A3" s="203" t="s">
        <v>71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45" customFormat="1" ht="23.25" customHeight="1" x14ac:dyDescent="0.25">
      <c r="A4" s="204" t="s">
        <v>29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46"/>
      <c r="O4" s="46"/>
      <c r="P4" s="46"/>
    </row>
    <row r="5" spans="1:16" s="45" customFormat="1" ht="33" customHeight="1" x14ac:dyDescent="0.25">
      <c r="A5" s="205" t="s">
        <v>72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46"/>
      <c r="O5" s="46"/>
      <c r="P5" s="46"/>
    </row>
    <row r="6" spans="1:16" s="45" customFormat="1" ht="28.5" customHeight="1" x14ac:dyDescent="0.25">
      <c r="A6" s="205" t="s">
        <v>73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46"/>
      <c r="O6" s="46"/>
      <c r="P6" s="46"/>
    </row>
    <row r="7" spans="1:16" s="45" customFormat="1" ht="22.5" customHeight="1" x14ac:dyDescent="0.25">
      <c r="A7" s="45" t="s">
        <v>74</v>
      </c>
      <c r="B7" s="206" t="s">
        <v>75</v>
      </c>
      <c r="C7" s="206" t="s">
        <v>76</v>
      </c>
      <c r="D7" s="207" t="s">
        <v>77</v>
      </c>
      <c r="E7" s="207"/>
      <c r="F7" s="207"/>
      <c r="G7" s="207"/>
      <c r="H7" s="207"/>
      <c r="I7" s="207"/>
      <c r="J7" s="208" t="s">
        <v>78</v>
      </c>
      <c r="K7" s="208"/>
      <c r="L7" s="208"/>
      <c r="M7" s="208"/>
      <c r="N7" s="48"/>
      <c r="O7" s="207" t="str">
        <f>RISCOS!O6</f>
        <v>Avaliação dos Controles (12)</v>
      </c>
      <c r="P7" s="207" t="s">
        <v>79</v>
      </c>
    </row>
    <row r="8" spans="1:16" s="45" customFormat="1" ht="63" customHeight="1" x14ac:dyDescent="0.25">
      <c r="B8" s="206"/>
      <c r="C8" s="206"/>
      <c r="D8" s="49" t="s">
        <v>80</v>
      </c>
      <c r="E8" s="47" t="str">
        <f>RISCOS!K6</f>
        <v>Probabilidade (9)</v>
      </c>
      <c r="F8" s="47" t="s">
        <v>81</v>
      </c>
      <c r="G8" s="49" t="s">
        <v>82</v>
      </c>
      <c r="H8" s="47" t="str">
        <f>RISCOS!L6</f>
        <v>Impacto (10)</v>
      </c>
      <c r="I8" s="47" t="s">
        <v>83</v>
      </c>
      <c r="J8" s="48" t="s">
        <v>84</v>
      </c>
      <c r="K8" s="47" t="str">
        <f>RISCOS!I7</f>
        <v>Preventivos (7)</v>
      </c>
      <c r="L8" s="48" t="s">
        <v>85</v>
      </c>
      <c r="M8" s="47" t="str">
        <f>RISCOS!J7</f>
        <v>de Atenuação e Recuperação (8)</v>
      </c>
      <c r="N8" s="48" t="s">
        <v>86</v>
      </c>
      <c r="O8" s="207"/>
      <c r="P8" s="207"/>
    </row>
    <row r="9" spans="1:16" ht="127.5" customHeight="1" x14ac:dyDescent="0.25">
      <c r="A9" s="50" t="str">
        <f>RISCOS!C9</f>
        <v xml:space="preserve">- Etapa 01
- Etapa 02
- Etapa 03
</v>
      </c>
      <c r="B9" s="51" t="str">
        <f t="shared" ref="B9:B25" si="0">IF(A9=0,"",A9)</f>
        <v xml:space="preserve">- Etapa 01
- Etapa 02
- Etapa 03
</v>
      </c>
      <c r="C9" s="52" t="str">
        <f>RISCOS!D9</f>
        <v>R01 - [Etapa/Atividade de Execução + Deficiente, inadequado, inconsistente]</v>
      </c>
      <c r="D9" s="52" t="str">
        <f>RISCOS!K9</f>
        <v>08 - Alto</v>
      </c>
      <c r="E9" s="51" t="str">
        <f t="shared" ref="E9:E25" si="1">IF(D9=0,"",D9)</f>
        <v>08 - Alto</v>
      </c>
      <c r="F9" s="53"/>
      <c r="G9" s="50" t="str">
        <f>RISCOS!L9</f>
        <v>10 - Muito Alto</v>
      </c>
      <c r="H9" s="52" t="str">
        <f t="shared" ref="H9:H25" si="2">IF(G9=0,"",G9)</f>
        <v>10 - Muito Alto</v>
      </c>
      <c r="I9" s="53"/>
      <c r="J9" s="52" t="str">
        <f>RISCOS!I9</f>
        <v>Ctp1.1.</v>
      </c>
      <c r="K9" s="52" t="str">
        <f t="shared" ref="K9:K25" si="3">IF(J9=0,"",J9)</f>
        <v>Ctp1.1.</v>
      </c>
      <c r="L9" s="52" t="str">
        <f>RISCOS!J9</f>
        <v>Cat1.1
Cat1.2</v>
      </c>
      <c r="M9" s="52" t="str">
        <f t="shared" ref="M9:M25" si="4">IF(L9=0,"",L9)</f>
        <v>Cat1.1
Cat1.2</v>
      </c>
      <c r="N9" s="52" t="str">
        <f>RISCOS!O9</f>
        <v>0,8 - Fraco</v>
      </c>
      <c r="O9" s="52" t="str">
        <f t="shared" ref="O9:O25" si="5">IF(N9=0,"",N9)</f>
        <v>0,8 - Fraco</v>
      </c>
      <c r="P9" s="53"/>
    </row>
    <row r="10" spans="1:16" ht="127.5" customHeight="1" x14ac:dyDescent="0.25">
      <c r="A10" s="50" t="str">
        <f>RISCOS!C19</f>
        <v/>
      </c>
      <c r="B10" s="51" t="str">
        <f t="shared" si="0"/>
        <v/>
      </c>
      <c r="C10" s="52" t="str">
        <f>RISCOS!D19</f>
        <v>R02 - [Etapa/Atividade de Execução + Deficiente, inadequado, inconsistente]</v>
      </c>
      <c r="D10" s="52">
        <f>RISCOS!K19</f>
        <v>0</v>
      </c>
      <c r="E10" s="51" t="str">
        <f t="shared" si="1"/>
        <v/>
      </c>
      <c r="F10" s="53"/>
      <c r="G10" s="50">
        <f>RISCOS!L19</f>
        <v>0</v>
      </c>
      <c r="H10" s="52" t="str">
        <f t="shared" si="2"/>
        <v/>
      </c>
      <c r="I10" s="53"/>
      <c r="J10" s="52">
        <f>RISCOS!I19</f>
        <v>0</v>
      </c>
      <c r="K10" s="52" t="str">
        <f t="shared" si="3"/>
        <v/>
      </c>
      <c r="L10" s="52">
        <f>RISCOS!J19</f>
        <v>0</v>
      </c>
      <c r="M10" s="52" t="str">
        <f t="shared" si="4"/>
        <v/>
      </c>
      <c r="N10" s="52">
        <f>RISCOS!O19</f>
        <v>0</v>
      </c>
      <c r="O10" s="52" t="str">
        <f t="shared" si="5"/>
        <v/>
      </c>
      <c r="P10" s="53"/>
    </row>
    <row r="11" spans="1:16" ht="127.5" customHeight="1" x14ac:dyDescent="0.25">
      <c r="A11" s="50" t="str">
        <f>RISCOS!C29</f>
        <v/>
      </c>
      <c r="B11" s="51" t="str">
        <f t="shared" si="0"/>
        <v/>
      </c>
      <c r="C11" s="52" t="str">
        <f>RISCOS!D29</f>
        <v>R03 - [Etapa/Atividade de Execução + Deficiente, inadequado, inconsistente]</v>
      </c>
      <c r="D11" s="52">
        <f>RISCOS!K29</f>
        <v>0</v>
      </c>
      <c r="E11" s="51" t="str">
        <f t="shared" si="1"/>
        <v/>
      </c>
      <c r="F11" s="53"/>
      <c r="G11" s="50">
        <f>RISCOS!L29</f>
        <v>0</v>
      </c>
      <c r="H11" s="52" t="str">
        <f t="shared" si="2"/>
        <v/>
      </c>
      <c r="I11" s="53"/>
      <c r="J11" s="52">
        <f>RISCOS!I29</f>
        <v>0</v>
      </c>
      <c r="K11" s="52" t="str">
        <f t="shared" si="3"/>
        <v/>
      </c>
      <c r="L11" s="52">
        <f>RISCOS!J29</f>
        <v>0</v>
      </c>
      <c r="M11" s="52" t="str">
        <f t="shared" si="4"/>
        <v/>
      </c>
      <c r="N11" s="52">
        <f>RISCOS!O29</f>
        <v>0</v>
      </c>
      <c r="O11" s="52" t="str">
        <f t="shared" si="5"/>
        <v/>
      </c>
      <c r="P11" s="53"/>
    </row>
    <row r="12" spans="1:16" ht="127.5" customHeight="1" x14ac:dyDescent="0.25">
      <c r="A12" s="50" t="str">
        <f>RISCOS!C39</f>
        <v/>
      </c>
      <c r="B12" s="51" t="str">
        <f t="shared" si="0"/>
        <v/>
      </c>
      <c r="C12" s="52" t="str">
        <f>RISCOS!D39</f>
        <v>R04 - [Etapa/Atividade de Execução + Deficiente, inadequado, inconsistente]</v>
      </c>
      <c r="D12" s="52">
        <f>RISCOS!K39</f>
        <v>0</v>
      </c>
      <c r="E12" s="51" t="str">
        <f t="shared" si="1"/>
        <v/>
      </c>
      <c r="F12" s="53"/>
      <c r="G12" s="50">
        <f>RISCOS!L39</f>
        <v>0</v>
      </c>
      <c r="H12" s="52" t="str">
        <f t="shared" si="2"/>
        <v/>
      </c>
      <c r="I12" s="53"/>
      <c r="J12" s="52">
        <f>RISCOS!I39</f>
        <v>0</v>
      </c>
      <c r="K12" s="52" t="str">
        <f t="shared" si="3"/>
        <v/>
      </c>
      <c r="L12" s="52">
        <f>RISCOS!J39</f>
        <v>0</v>
      </c>
      <c r="M12" s="52" t="str">
        <f t="shared" si="4"/>
        <v/>
      </c>
      <c r="N12" s="52">
        <f>RISCOS!O39</f>
        <v>0</v>
      </c>
      <c r="O12" s="52" t="str">
        <f t="shared" si="5"/>
        <v/>
      </c>
      <c r="P12" s="53"/>
    </row>
    <row r="13" spans="1:16" ht="127.5" customHeight="1" x14ac:dyDescent="0.25">
      <c r="A13" s="50" t="str">
        <f>RISCOS!C49</f>
        <v/>
      </c>
      <c r="B13" s="51" t="str">
        <f t="shared" si="0"/>
        <v/>
      </c>
      <c r="C13" s="52" t="str">
        <f>RISCOS!D49</f>
        <v>R05 - [Etapa/Atividade de Execução + Deficiente, inadequado, inconsistente]</v>
      </c>
      <c r="D13" s="52">
        <f>RISCOS!K49</f>
        <v>0</v>
      </c>
      <c r="E13" s="51" t="str">
        <f t="shared" si="1"/>
        <v/>
      </c>
      <c r="F13" s="53"/>
      <c r="G13" s="50">
        <f>RISCOS!L49</f>
        <v>0</v>
      </c>
      <c r="H13" s="52" t="str">
        <f t="shared" si="2"/>
        <v/>
      </c>
      <c r="I13" s="53"/>
      <c r="J13" s="52">
        <f>RISCOS!I49</f>
        <v>0</v>
      </c>
      <c r="K13" s="52" t="str">
        <f t="shared" si="3"/>
        <v/>
      </c>
      <c r="L13" s="52">
        <f>RISCOS!J49</f>
        <v>0</v>
      </c>
      <c r="M13" s="52" t="str">
        <f t="shared" si="4"/>
        <v/>
      </c>
      <c r="N13" s="52">
        <f>RISCOS!O49</f>
        <v>0</v>
      </c>
      <c r="O13" s="52" t="str">
        <f t="shared" si="5"/>
        <v/>
      </c>
      <c r="P13" s="53"/>
    </row>
    <row r="14" spans="1:16" ht="127.5" customHeight="1" x14ac:dyDescent="0.25">
      <c r="A14" s="50" t="str">
        <f>RISCOS!C59</f>
        <v/>
      </c>
      <c r="B14" s="51" t="str">
        <f t="shared" si="0"/>
        <v/>
      </c>
      <c r="C14" s="52" t="str">
        <f>RISCOS!D59</f>
        <v>R06 - [Etapa/Atividade de Execução + Deficiente, inadequado, inconsistente]</v>
      </c>
      <c r="D14" s="52">
        <f>RISCOS!K59</f>
        <v>0</v>
      </c>
      <c r="E14" s="51" t="str">
        <f t="shared" si="1"/>
        <v/>
      </c>
      <c r="F14" s="53"/>
      <c r="G14" s="50">
        <f>RISCOS!L59</f>
        <v>0</v>
      </c>
      <c r="H14" s="52" t="str">
        <f t="shared" si="2"/>
        <v/>
      </c>
      <c r="I14" s="53"/>
      <c r="J14" s="52">
        <f>RISCOS!I59</f>
        <v>0</v>
      </c>
      <c r="K14" s="52" t="str">
        <f t="shared" si="3"/>
        <v/>
      </c>
      <c r="L14" s="52">
        <f>RISCOS!J59</f>
        <v>0</v>
      </c>
      <c r="M14" s="52" t="str">
        <f t="shared" si="4"/>
        <v/>
      </c>
      <c r="N14" s="52">
        <f>RISCOS!O59</f>
        <v>0</v>
      </c>
      <c r="O14" s="52" t="str">
        <f t="shared" si="5"/>
        <v/>
      </c>
      <c r="P14" s="53"/>
    </row>
    <row r="15" spans="1:16" ht="127.5" customHeight="1" x14ac:dyDescent="0.25">
      <c r="A15" s="50" t="str">
        <f>RISCOS!C69</f>
        <v/>
      </c>
      <c r="B15" s="51" t="str">
        <f t="shared" si="0"/>
        <v/>
      </c>
      <c r="C15" s="52" t="str">
        <f>RISCOS!D69</f>
        <v>R07 - [Etapa/Atividade de Execução + Deficiente, inadequado, inconsistente]</v>
      </c>
      <c r="D15" s="52">
        <f>RISCOS!K69</f>
        <v>0</v>
      </c>
      <c r="E15" s="51" t="str">
        <f t="shared" si="1"/>
        <v/>
      </c>
      <c r="F15" s="53"/>
      <c r="G15" s="50">
        <f>RISCOS!L69</f>
        <v>0</v>
      </c>
      <c r="H15" s="52" t="str">
        <f t="shared" si="2"/>
        <v/>
      </c>
      <c r="I15" s="53"/>
      <c r="J15" s="52">
        <f>RISCOS!I69</f>
        <v>0</v>
      </c>
      <c r="K15" s="52" t="str">
        <f t="shared" si="3"/>
        <v/>
      </c>
      <c r="L15" s="52">
        <f>RISCOS!J69</f>
        <v>0</v>
      </c>
      <c r="M15" s="52" t="str">
        <f t="shared" si="4"/>
        <v/>
      </c>
      <c r="N15" s="52">
        <f>RISCOS!O69</f>
        <v>0</v>
      </c>
      <c r="O15" s="52" t="str">
        <f t="shared" si="5"/>
        <v/>
      </c>
      <c r="P15" s="53"/>
    </row>
    <row r="16" spans="1:16" ht="127.5" customHeight="1" x14ac:dyDescent="0.25">
      <c r="A16" s="50" t="str">
        <f>RISCOS!C79</f>
        <v/>
      </c>
      <c r="B16" s="51" t="str">
        <f t="shared" si="0"/>
        <v/>
      </c>
      <c r="C16" s="52" t="str">
        <f>RISCOS!D79</f>
        <v>R08 - [Etapa/Atividade de Execução + Deficiente, inadequado, inconsistente]</v>
      </c>
      <c r="D16" s="52">
        <f>RISCOS!K79</f>
        <v>0</v>
      </c>
      <c r="E16" s="51" t="str">
        <f t="shared" si="1"/>
        <v/>
      </c>
      <c r="F16" s="53"/>
      <c r="G16" s="50">
        <f>RISCOS!L79</f>
        <v>0</v>
      </c>
      <c r="H16" s="52" t="str">
        <f t="shared" si="2"/>
        <v/>
      </c>
      <c r="I16" s="53"/>
      <c r="J16" s="52">
        <f>RISCOS!I79</f>
        <v>0</v>
      </c>
      <c r="K16" s="52" t="str">
        <f t="shared" si="3"/>
        <v/>
      </c>
      <c r="L16" s="52">
        <f>RISCOS!J79</f>
        <v>0</v>
      </c>
      <c r="M16" s="52" t="str">
        <f t="shared" si="4"/>
        <v/>
      </c>
      <c r="N16" s="52">
        <f>RISCOS!O79</f>
        <v>0</v>
      </c>
      <c r="O16" s="52" t="str">
        <f t="shared" si="5"/>
        <v/>
      </c>
      <c r="P16" s="53"/>
    </row>
    <row r="17" spans="1:16" ht="127.5" customHeight="1" x14ac:dyDescent="0.25">
      <c r="A17" s="50" t="str">
        <f>RISCOS!C89</f>
        <v/>
      </c>
      <c r="B17" s="51" t="str">
        <f t="shared" si="0"/>
        <v/>
      </c>
      <c r="C17" s="52" t="str">
        <f>RISCOS!D89</f>
        <v>R09 - [Etapa/Atividade de Execução + Deficiente, inadequado, inconsistente]</v>
      </c>
      <c r="D17" s="52">
        <f>RISCOS!K89</f>
        <v>0</v>
      </c>
      <c r="E17" s="51" t="str">
        <f t="shared" si="1"/>
        <v/>
      </c>
      <c r="F17" s="53"/>
      <c r="G17" s="50">
        <f>RISCOS!L89</f>
        <v>0</v>
      </c>
      <c r="H17" s="52" t="str">
        <f t="shared" si="2"/>
        <v/>
      </c>
      <c r="I17" s="53"/>
      <c r="J17" s="52">
        <f>RISCOS!I89</f>
        <v>0</v>
      </c>
      <c r="K17" s="52" t="str">
        <f t="shared" si="3"/>
        <v/>
      </c>
      <c r="L17" s="52">
        <f>RISCOS!J89</f>
        <v>0</v>
      </c>
      <c r="M17" s="52" t="str">
        <f t="shared" si="4"/>
        <v/>
      </c>
      <c r="N17" s="52">
        <f>RISCOS!O89</f>
        <v>0</v>
      </c>
      <c r="O17" s="52" t="str">
        <f t="shared" si="5"/>
        <v/>
      </c>
      <c r="P17" s="53"/>
    </row>
    <row r="18" spans="1:16" ht="127.5" customHeight="1" x14ac:dyDescent="0.25">
      <c r="A18" s="50" t="str">
        <f>RISCOS!C99</f>
        <v/>
      </c>
      <c r="B18" s="51" t="str">
        <f t="shared" si="0"/>
        <v/>
      </c>
      <c r="C18" s="52" t="str">
        <f>RISCOS!D99</f>
        <v>R10 - [Etapa/Atividade de Execução + Deficiente, inadequado, inconsistente]</v>
      </c>
      <c r="D18" s="52">
        <f>RISCOS!K99</f>
        <v>0</v>
      </c>
      <c r="E18" s="51" t="str">
        <f t="shared" si="1"/>
        <v/>
      </c>
      <c r="F18" s="53"/>
      <c r="G18" s="50">
        <f>RISCOS!L99</f>
        <v>0</v>
      </c>
      <c r="H18" s="52" t="str">
        <f t="shared" si="2"/>
        <v/>
      </c>
      <c r="I18" s="53"/>
      <c r="J18" s="52">
        <f>RISCOS!I99</f>
        <v>0</v>
      </c>
      <c r="K18" s="52" t="str">
        <f t="shared" si="3"/>
        <v/>
      </c>
      <c r="L18" s="52">
        <f>RISCOS!J99</f>
        <v>0</v>
      </c>
      <c r="M18" s="52" t="str">
        <f t="shared" si="4"/>
        <v/>
      </c>
      <c r="N18" s="52">
        <f>RISCOS!O99</f>
        <v>0</v>
      </c>
      <c r="O18" s="52" t="str">
        <f t="shared" si="5"/>
        <v/>
      </c>
      <c r="P18" s="53"/>
    </row>
    <row r="19" spans="1:16" ht="127.5" customHeight="1" x14ac:dyDescent="0.25">
      <c r="A19" s="50" t="str">
        <f>RISCOS!C109</f>
        <v/>
      </c>
      <c r="B19" s="51" t="str">
        <f t="shared" si="0"/>
        <v/>
      </c>
      <c r="C19" s="52">
        <f>RISCOS!D109</f>
        <v>0</v>
      </c>
      <c r="D19" s="52">
        <f>RISCOS!K109</f>
        <v>0</v>
      </c>
      <c r="E19" s="51" t="str">
        <f t="shared" si="1"/>
        <v/>
      </c>
      <c r="F19" s="53"/>
      <c r="G19" s="50">
        <f>RISCOS!L109</f>
        <v>0</v>
      </c>
      <c r="H19" s="52" t="str">
        <f t="shared" si="2"/>
        <v/>
      </c>
      <c r="I19" s="53"/>
      <c r="J19" s="52">
        <f>RISCOS!I109</f>
        <v>0</v>
      </c>
      <c r="K19" s="52" t="str">
        <f t="shared" si="3"/>
        <v/>
      </c>
      <c r="L19" s="52">
        <f>RISCOS!J109</f>
        <v>0</v>
      </c>
      <c r="M19" s="52" t="str">
        <f t="shared" si="4"/>
        <v/>
      </c>
      <c r="N19" s="52">
        <f>RISCOS!O109</f>
        <v>0</v>
      </c>
      <c r="O19" s="52" t="str">
        <f t="shared" si="5"/>
        <v/>
      </c>
      <c r="P19" s="53"/>
    </row>
    <row r="20" spans="1:16" ht="127.5" customHeight="1" x14ac:dyDescent="0.25">
      <c r="A20" s="50" t="str">
        <f>RISCOS!C119</f>
        <v/>
      </c>
      <c r="B20" s="51" t="str">
        <f t="shared" si="0"/>
        <v/>
      </c>
      <c r="C20" s="52">
        <f>RISCOS!D119</f>
        <v>0</v>
      </c>
      <c r="D20" s="52">
        <f>RISCOS!K119</f>
        <v>0</v>
      </c>
      <c r="E20" s="51" t="str">
        <f t="shared" si="1"/>
        <v/>
      </c>
      <c r="F20" s="53"/>
      <c r="G20" s="50">
        <f>RISCOS!L119</f>
        <v>0</v>
      </c>
      <c r="H20" s="52" t="str">
        <f t="shared" si="2"/>
        <v/>
      </c>
      <c r="I20" s="53"/>
      <c r="J20" s="52">
        <f>RISCOS!I119</f>
        <v>0</v>
      </c>
      <c r="K20" s="52" t="str">
        <f t="shared" si="3"/>
        <v/>
      </c>
      <c r="L20" s="52">
        <f>RISCOS!J119</f>
        <v>0</v>
      </c>
      <c r="M20" s="52" t="str">
        <f t="shared" si="4"/>
        <v/>
      </c>
      <c r="N20" s="52">
        <f>RISCOS!O119</f>
        <v>0</v>
      </c>
      <c r="O20" s="52" t="str">
        <f t="shared" si="5"/>
        <v/>
      </c>
      <c r="P20" s="53"/>
    </row>
    <row r="21" spans="1:16" ht="127.5" customHeight="1" x14ac:dyDescent="0.25">
      <c r="A21" s="50" t="str">
        <f>RISCOS!C129</f>
        <v/>
      </c>
      <c r="B21" s="51" t="str">
        <f t="shared" si="0"/>
        <v/>
      </c>
      <c r="C21" s="52">
        <f>RISCOS!D129</f>
        <v>0</v>
      </c>
      <c r="D21" s="52">
        <f>RISCOS!K129</f>
        <v>0</v>
      </c>
      <c r="E21" s="51" t="str">
        <f t="shared" si="1"/>
        <v/>
      </c>
      <c r="F21" s="53"/>
      <c r="G21" s="50">
        <f>RISCOS!L129</f>
        <v>0</v>
      </c>
      <c r="H21" s="52" t="str">
        <f t="shared" si="2"/>
        <v/>
      </c>
      <c r="I21" s="53"/>
      <c r="J21" s="52">
        <f>RISCOS!I129</f>
        <v>0</v>
      </c>
      <c r="K21" s="52" t="str">
        <f t="shared" si="3"/>
        <v/>
      </c>
      <c r="L21" s="52">
        <f>RISCOS!J129</f>
        <v>0</v>
      </c>
      <c r="M21" s="52" t="str">
        <f t="shared" si="4"/>
        <v/>
      </c>
      <c r="N21" s="52">
        <f>RISCOS!O129</f>
        <v>0</v>
      </c>
      <c r="O21" s="52" t="str">
        <f t="shared" si="5"/>
        <v/>
      </c>
      <c r="P21" s="53"/>
    </row>
    <row r="22" spans="1:16" ht="127.5" customHeight="1" x14ac:dyDescent="0.25">
      <c r="A22" s="50" t="str">
        <f>RISCOS!C139</f>
        <v/>
      </c>
      <c r="B22" s="51" t="str">
        <f t="shared" si="0"/>
        <v/>
      </c>
      <c r="C22" s="52">
        <f>RISCOS!D139</f>
        <v>0</v>
      </c>
      <c r="D22" s="52">
        <f>RISCOS!K139</f>
        <v>0</v>
      </c>
      <c r="E22" s="51" t="str">
        <f t="shared" si="1"/>
        <v/>
      </c>
      <c r="F22" s="53"/>
      <c r="G22" s="50">
        <f>RISCOS!L139</f>
        <v>0</v>
      </c>
      <c r="H22" s="52" t="str">
        <f t="shared" si="2"/>
        <v/>
      </c>
      <c r="I22" s="53"/>
      <c r="J22" s="52">
        <f>RISCOS!I139</f>
        <v>0</v>
      </c>
      <c r="K22" s="52" t="str">
        <f t="shared" si="3"/>
        <v/>
      </c>
      <c r="L22" s="52">
        <f>RISCOS!J139</f>
        <v>0</v>
      </c>
      <c r="M22" s="52" t="str">
        <f t="shared" si="4"/>
        <v/>
      </c>
      <c r="N22" s="52">
        <f>RISCOS!O139</f>
        <v>0</v>
      </c>
      <c r="O22" s="52" t="str">
        <f t="shared" si="5"/>
        <v/>
      </c>
      <c r="P22" s="53"/>
    </row>
    <row r="23" spans="1:16" ht="127.5" customHeight="1" x14ac:dyDescent="0.25">
      <c r="A23" s="50" t="str">
        <f>RISCOS!C149</f>
        <v/>
      </c>
      <c r="B23" s="51" t="str">
        <f t="shared" si="0"/>
        <v/>
      </c>
      <c r="C23" s="52">
        <f>RISCOS!D149</f>
        <v>0</v>
      </c>
      <c r="D23" s="52">
        <f>RISCOS!K149</f>
        <v>0</v>
      </c>
      <c r="E23" s="51" t="str">
        <f t="shared" si="1"/>
        <v/>
      </c>
      <c r="F23" s="53"/>
      <c r="G23" s="50">
        <f>RISCOS!L149</f>
        <v>0</v>
      </c>
      <c r="H23" s="52" t="str">
        <f t="shared" si="2"/>
        <v/>
      </c>
      <c r="I23" s="53"/>
      <c r="J23" s="52">
        <f>RISCOS!I149</f>
        <v>0</v>
      </c>
      <c r="K23" s="52" t="str">
        <f t="shared" si="3"/>
        <v/>
      </c>
      <c r="L23" s="52">
        <f>RISCOS!J149</f>
        <v>0</v>
      </c>
      <c r="M23" s="52" t="str">
        <f t="shared" si="4"/>
        <v/>
      </c>
      <c r="N23" s="52">
        <f>RISCOS!O149</f>
        <v>0</v>
      </c>
      <c r="O23" s="52" t="str">
        <f t="shared" si="5"/>
        <v/>
      </c>
      <c r="P23" s="53"/>
    </row>
    <row r="24" spans="1:16" s="54" customFormat="1" ht="127.5" customHeight="1" x14ac:dyDescent="0.25">
      <c r="A24" s="50" t="str">
        <f>RISCOS!C159</f>
        <v/>
      </c>
      <c r="B24" s="51" t="str">
        <f t="shared" si="0"/>
        <v/>
      </c>
      <c r="C24" s="52">
        <f>RISCOS!D159</f>
        <v>0</v>
      </c>
      <c r="D24" s="52">
        <f>RISCOS!K159</f>
        <v>0</v>
      </c>
      <c r="E24" s="51" t="str">
        <f t="shared" si="1"/>
        <v/>
      </c>
      <c r="F24" s="53"/>
      <c r="G24" s="50">
        <f>RISCOS!L159</f>
        <v>0</v>
      </c>
      <c r="H24" s="52" t="str">
        <f t="shared" si="2"/>
        <v/>
      </c>
      <c r="I24" s="53"/>
      <c r="J24" s="52">
        <f>RISCOS!I159</f>
        <v>0</v>
      </c>
      <c r="K24" s="52" t="str">
        <f t="shared" si="3"/>
        <v/>
      </c>
      <c r="L24" s="52">
        <f>RISCOS!J159</f>
        <v>0</v>
      </c>
      <c r="M24" s="52" t="str">
        <f t="shared" si="4"/>
        <v/>
      </c>
      <c r="N24" s="52">
        <f>RISCOS!O159</f>
        <v>0</v>
      </c>
      <c r="O24" s="52" t="str">
        <f t="shared" si="5"/>
        <v/>
      </c>
      <c r="P24" s="53"/>
    </row>
    <row r="25" spans="1:16" s="54" customFormat="1" ht="127.5" customHeight="1" x14ac:dyDescent="0.25">
      <c r="A25" s="50" t="str">
        <f>RISCOS!C169</f>
        <v/>
      </c>
      <c r="B25" s="51" t="str">
        <f t="shared" si="0"/>
        <v/>
      </c>
      <c r="C25" s="52">
        <f>RISCOS!D169</f>
        <v>0</v>
      </c>
      <c r="D25" s="52">
        <f>RISCOS!K169</f>
        <v>0</v>
      </c>
      <c r="E25" s="51" t="str">
        <f t="shared" si="1"/>
        <v/>
      </c>
      <c r="F25" s="53"/>
      <c r="G25" s="50">
        <f>RISCOS!L169</f>
        <v>0</v>
      </c>
      <c r="H25" s="52" t="str">
        <f t="shared" si="2"/>
        <v/>
      </c>
      <c r="I25" s="53"/>
      <c r="J25" s="52">
        <f>RISCOS!I169</f>
        <v>0</v>
      </c>
      <c r="K25" s="52" t="str">
        <f t="shared" si="3"/>
        <v/>
      </c>
      <c r="L25" s="52">
        <f>RISCOS!J169</f>
        <v>0</v>
      </c>
      <c r="M25" s="52" t="str">
        <f t="shared" si="4"/>
        <v/>
      </c>
      <c r="N25" s="52">
        <f>RISCOS!O169</f>
        <v>0</v>
      </c>
      <c r="O25" s="52" t="str">
        <f t="shared" si="5"/>
        <v/>
      </c>
      <c r="P25" s="53"/>
    </row>
    <row r="27" spans="1:16" x14ac:dyDescent="0.25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</row>
  </sheetData>
  <sheetProtection algorithmName="SHA-512" hashValue="vpRdgXhw3ENJ+cG1v5NE4p1U3BkueLhlDpZThs48ztqByi/sVGyjMG1w5zU/klRCe4SOiS1ibpvnQee7y21TLQ==" saltValue="qya+SxkSJrLRx7KrrjegFQ==" spinCount="100000" sheet="1" formatRows="0"/>
  <mergeCells count="11">
    <mergeCell ref="A27:P27"/>
    <mergeCell ref="A3:P3"/>
    <mergeCell ref="A4:M4"/>
    <mergeCell ref="A5:M5"/>
    <mergeCell ref="A6:M6"/>
    <mergeCell ref="B7:B8"/>
    <mergeCell ref="C7:C8"/>
    <mergeCell ref="D7:I7"/>
    <mergeCell ref="J7:M7"/>
    <mergeCell ref="O7:O8"/>
    <mergeCell ref="P7:P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052"/>
  <sheetViews>
    <sheetView showGridLines="0" topLeftCell="C1" zoomScaleNormal="100" workbookViewId="0">
      <pane ySplit="8" topLeftCell="A9" activePane="bottomLeft" state="frozen"/>
      <selection activeCell="C1" sqref="C1"/>
      <selection pane="bottomLeft" activeCell="E9" sqref="E9:E18"/>
    </sheetView>
  </sheetViews>
  <sheetFormatPr defaultColWidth="8.7109375" defaultRowHeight="15" x14ac:dyDescent="0.25"/>
  <cols>
    <col min="1" max="1" width="6.42578125" hidden="1" customWidth="1"/>
    <col min="2" max="2" width="8.42578125" style="55" hidden="1" customWidth="1"/>
    <col min="3" max="3" width="73.7109375" style="55" customWidth="1"/>
    <col min="4" max="4" width="51" hidden="1" customWidth="1"/>
    <col min="5" max="5" width="41.7109375" customWidth="1"/>
    <col min="6" max="7" width="0" hidden="1" customWidth="1"/>
    <col min="8" max="8" width="41.7109375" customWidth="1"/>
    <col min="9" max="11" width="24.140625" customWidth="1"/>
    <col min="12" max="12" width="51.5703125" customWidth="1"/>
    <col min="13" max="13" width="14.85546875" style="57" customWidth="1"/>
    <col min="14" max="15" width="18.85546875" customWidth="1"/>
    <col min="32" max="32" width="5.85546875" style="56" bestFit="1" customWidth="1"/>
    <col min="33" max="33" width="39" style="56" bestFit="1" customWidth="1"/>
  </cols>
  <sheetData>
    <row r="1" spans="1:33" ht="15" customHeight="1" x14ac:dyDescent="0.25">
      <c r="B1" s="44"/>
      <c r="C1" s="44"/>
      <c r="D1" s="152" t="str">
        <f>"Processo: " &amp; CONTEXTO!B5</f>
        <v xml:space="preserve">Processo: </v>
      </c>
      <c r="E1" s="152"/>
      <c r="H1" s="152"/>
      <c r="I1" s="20"/>
      <c r="J1" s="20"/>
      <c r="K1" s="20"/>
      <c r="L1" s="20"/>
      <c r="M1" s="58"/>
      <c r="N1" s="20"/>
      <c r="O1" s="20"/>
      <c r="AF1" s="152"/>
      <c r="AG1" s="152"/>
    </row>
    <row r="2" spans="1:33" ht="15" customHeight="1" x14ac:dyDescent="0.25">
      <c r="B2" s="44"/>
      <c r="C2" s="44"/>
      <c r="D2" s="152"/>
      <c r="E2" s="152"/>
      <c r="H2" s="152"/>
      <c r="I2" s="20"/>
      <c r="J2" s="20"/>
      <c r="K2" s="20"/>
      <c r="L2" s="20"/>
      <c r="M2" s="58"/>
      <c r="N2" s="20"/>
      <c r="O2" s="20"/>
      <c r="AF2" s="152"/>
      <c r="AG2" s="152"/>
    </row>
    <row r="3" spans="1:33" ht="15.75" customHeight="1" x14ac:dyDescent="0.25">
      <c r="B3" s="44"/>
      <c r="C3" s="44"/>
      <c r="D3" s="152"/>
      <c r="E3" s="152"/>
      <c r="H3" s="152"/>
      <c r="I3" s="20"/>
      <c r="J3" s="20"/>
      <c r="K3" s="20"/>
      <c r="L3" s="20"/>
      <c r="M3" s="58"/>
      <c r="N3" s="20"/>
      <c r="O3" s="20"/>
      <c r="AF3" s="152"/>
      <c r="AG3" s="152"/>
    </row>
    <row r="4" spans="1:33" ht="18.75" hidden="1" customHeight="1" x14ac:dyDescent="0.25">
      <c r="E4" s="153" t="s">
        <v>87</v>
      </c>
      <c r="H4" s="153"/>
      <c r="I4" s="153"/>
      <c r="J4" s="153"/>
      <c r="K4" s="153"/>
      <c r="L4" s="153"/>
      <c r="M4" s="153"/>
      <c r="N4" s="153"/>
      <c r="O4" s="59"/>
      <c r="AF4" s="153"/>
      <c r="AG4" s="153"/>
    </row>
    <row r="5" spans="1:33" ht="30" customHeight="1" thickBot="1" x14ac:dyDescent="0.3">
      <c r="C5" s="151" t="s">
        <v>88</v>
      </c>
      <c r="D5" s="151"/>
      <c r="E5" s="151"/>
      <c r="H5" s="151"/>
      <c r="I5" s="151"/>
      <c r="J5" s="151"/>
      <c r="K5" s="151"/>
      <c r="L5" s="151"/>
      <c r="M5" s="151"/>
      <c r="N5" s="151"/>
      <c r="O5" s="151"/>
      <c r="AF5" s="151"/>
      <c r="AG5" s="151"/>
    </row>
    <row r="6" spans="1:33" ht="18.75" hidden="1" customHeight="1" thickBot="1" x14ac:dyDescent="0.3">
      <c r="C6" s="212" t="s">
        <v>29</v>
      </c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AF6" s="150"/>
      <c r="AG6" s="150"/>
    </row>
    <row r="7" spans="1:33" ht="50.25" customHeight="1" thickBot="1" x14ac:dyDescent="0.3">
      <c r="B7" s="213" t="s">
        <v>89</v>
      </c>
      <c r="C7" s="214" t="s">
        <v>90</v>
      </c>
      <c r="D7" s="214"/>
      <c r="E7" s="215" t="s">
        <v>91</v>
      </c>
      <c r="H7" s="215" t="s">
        <v>92</v>
      </c>
      <c r="I7" s="215" t="s">
        <v>93</v>
      </c>
      <c r="J7" s="215" t="s">
        <v>94</v>
      </c>
      <c r="K7" s="215" t="s">
        <v>95</v>
      </c>
      <c r="L7" s="215" t="s">
        <v>96</v>
      </c>
      <c r="M7" s="216" t="s">
        <v>97</v>
      </c>
      <c r="N7" s="217" t="s">
        <v>98</v>
      </c>
      <c r="O7" s="217"/>
      <c r="AF7" s="60"/>
      <c r="AG7" s="60"/>
    </row>
    <row r="8" spans="1:33" ht="78" customHeight="1" thickBot="1" x14ac:dyDescent="0.3">
      <c r="B8" s="213"/>
      <c r="C8" s="214"/>
      <c r="D8" s="214"/>
      <c r="E8" s="215"/>
      <c r="H8" s="215"/>
      <c r="I8" s="215"/>
      <c r="J8" s="215"/>
      <c r="K8" s="215"/>
      <c r="L8" s="215"/>
      <c r="M8" s="216"/>
      <c r="N8" s="62" t="s">
        <v>99</v>
      </c>
      <c r="O8" s="62" t="s">
        <v>100</v>
      </c>
      <c r="AF8" s="61"/>
      <c r="AG8" s="61"/>
    </row>
    <row r="9" spans="1:33" ht="39" customHeight="1" thickBot="1" x14ac:dyDescent="0.3">
      <c r="A9" t="s">
        <v>101</v>
      </c>
      <c r="B9" s="63"/>
      <c r="C9" s="64" t="s">
        <v>102</v>
      </c>
      <c r="D9" s="210" t="str">
        <f>IF(C9="","","- "&amp; C9&amp;CHAR(10))
&amp;IF(C10="","","- "&amp; C10&amp;CHAR(10))
&amp;IF(C11="","","- "&amp; C11&amp;CHAR(10))
&amp;IF(C12="","","- "&amp; C12&amp;CHAR(10))
&amp;IF(C13="","","- "&amp; C13&amp;CHAR(10))
&amp;IF(C14="","","- "&amp; C14&amp;CHAR(10))
&amp;IF(C15="","","- "&amp; C15&amp;CHAR(10))
&amp;IF(C16="","","- "&amp; C16&amp;CHAR(10))
&amp;IF(C17="","","- "&amp; C17&amp;CHAR(10))
&amp;IF(C18="","","- "&amp; C18&amp;CHAR(10))</f>
        <v xml:space="preserve">- R01 - [Etapa/Atividade de Execução + Deficiente, inadequado, inconsistente]
- R02 - [Etapa/Atividade de Execução + Deficiente, inadequado, inconsistente]
</v>
      </c>
      <c r="E9" s="211" t="s">
        <v>103</v>
      </c>
      <c r="H9" s="211"/>
      <c r="I9" s="211"/>
      <c r="J9" s="211"/>
      <c r="K9" s="211"/>
      <c r="L9" s="211"/>
      <c r="M9" s="211"/>
      <c r="N9" s="209"/>
      <c r="O9" s="209"/>
      <c r="AF9" s="65" t="str">
        <f t="shared" ref="AF9:AF72" si="0">LEFT(E9,4)</f>
        <v>Mt01</v>
      </c>
      <c r="AG9" s="65" t="str">
        <f t="shared" ref="AG9:AG72" si="1">D9</f>
        <v xml:space="preserve">- R01 - [Etapa/Atividade de Execução + Deficiente, inadequado, inconsistente]
- R02 - [Etapa/Atividade de Execução + Deficiente, inadequado, inconsistente]
</v>
      </c>
    </row>
    <row r="10" spans="1:33" ht="39" customHeight="1" thickBot="1" x14ac:dyDescent="0.3">
      <c r="B10" s="63"/>
      <c r="C10" s="64" t="s">
        <v>295</v>
      </c>
      <c r="D10" s="210"/>
      <c r="E10" s="211"/>
      <c r="H10" s="211"/>
      <c r="I10" s="211"/>
      <c r="J10" s="211"/>
      <c r="K10" s="211"/>
      <c r="L10" s="211"/>
      <c r="M10" s="211"/>
      <c r="N10" s="209"/>
      <c r="O10" s="209"/>
      <c r="AF10" s="65" t="str">
        <f t="shared" si="0"/>
        <v/>
      </c>
      <c r="AG10" s="65">
        <f t="shared" si="1"/>
        <v>0</v>
      </c>
    </row>
    <row r="11" spans="1:33" ht="39" customHeight="1" thickBot="1" x14ac:dyDescent="0.3">
      <c r="B11" s="63"/>
      <c r="C11" s="64"/>
      <c r="D11" s="210"/>
      <c r="E11" s="211"/>
      <c r="H11" s="211"/>
      <c r="I11" s="211"/>
      <c r="J11" s="211"/>
      <c r="K11" s="211"/>
      <c r="L11" s="211"/>
      <c r="M11" s="211"/>
      <c r="N11" s="209"/>
      <c r="O11" s="209"/>
      <c r="AF11" s="65" t="str">
        <f t="shared" si="0"/>
        <v/>
      </c>
      <c r="AG11" s="65">
        <f t="shared" si="1"/>
        <v>0</v>
      </c>
    </row>
    <row r="12" spans="1:33" ht="39" customHeight="1" thickBot="1" x14ac:dyDescent="0.3">
      <c r="B12" s="63"/>
      <c r="C12" s="64"/>
      <c r="D12" s="210"/>
      <c r="E12" s="211"/>
      <c r="H12" s="211"/>
      <c r="I12" s="211"/>
      <c r="J12" s="211"/>
      <c r="K12" s="211"/>
      <c r="L12" s="211"/>
      <c r="M12" s="211"/>
      <c r="N12" s="209"/>
      <c r="O12" s="209"/>
      <c r="AF12" s="65" t="str">
        <f t="shared" si="0"/>
        <v/>
      </c>
      <c r="AG12" s="65">
        <f t="shared" si="1"/>
        <v>0</v>
      </c>
    </row>
    <row r="13" spans="1:33" ht="39" customHeight="1" thickBot="1" x14ac:dyDescent="0.3">
      <c r="B13" s="63"/>
      <c r="C13" s="64"/>
      <c r="D13" s="210"/>
      <c r="E13" s="211"/>
      <c r="H13" s="211"/>
      <c r="I13" s="211"/>
      <c r="J13" s="211"/>
      <c r="K13" s="211"/>
      <c r="L13" s="211"/>
      <c r="M13" s="211"/>
      <c r="N13" s="209"/>
      <c r="O13" s="209"/>
      <c r="AF13" s="65" t="str">
        <f t="shared" si="0"/>
        <v/>
      </c>
      <c r="AG13" s="65">
        <f t="shared" si="1"/>
        <v>0</v>
      </c>
    </row>
    <row r="14" spans="1:33" ht="39" customHeight="1" thickBot="1" x14ac:dyDescent="0.3">
      <c r="B14" s="63"/>
      <c r="C14" s="64"/>
      <c r="D14" s="210"/>
      <c r="E14" s="211"/>
      <c r="H14" s="211"/>
      <c r="I14" s="211"/>
      <c r="J14" s="211"/>
      <c r="K14" s="211"/>
      <c r="L14" s="211"/>
      <c r="M14" s="211"/>
      <c r="N14" s="209"/>
      <c r="O14" s="209"/>
      <c r="AF14" s="65" t="str">
        <f t="shared" si="0"/>
        <v/>
      </c>
      <c r="AG14" s="65">
        <f t="shared" si="1"/>
        <v>0</v>
      </c>
    </row>
    <row r="15" spans="1:33" ht="39" customHeight="1" thickBot="1" x14ac:dyDescent="0.3">
      <c r="B15" s="63"/>
      <c r="C15" s="64"/>
      <c r="D15" s="210"/>
      <c r="E15" s="211"/>
      <c r="H15" s="211"/>
      <c r="I15" s="211"/>
      <c r="J15" s="211"/>
      <c r="K15" s="211"/>
      <c r="L15" s="211"/>
      <c r="M15" s="211"/>
      <c r="N15" s="209"/>
      <c r="O15" s="209"/>
      <c r="AF15" s="65" t="str">
        <f t="shared" si="0"/>
        <v/>
      </c>
      <c r="AG15" s="65">
        <f t="shared" si="1"/>
        <v>0</v>
      </c>
    </row>
    <row r="16" spans="1:33" ht="39" customHeight="1" thickBot="1" x14ac:dyDescent="0.3">
      <c r="B16" s="63"/>
      <c r="C16" s="64"/>
      <c r="D16" s="210"/>
      <c r="E16" s="211"/>
      <c r="H16" s="211"/>
      <c r="I16" s="211"/>
      <c r="J16" s="211"/>
      <c r="K16" s="211"/>
      <c r="L16" s="211"/>
      <c r="M16" s="211"/>
      <c r="N16" s="209"/>
      <c r="O16" s="209"/>
      <c r="AF16" s="65" t="str">
        <f t="shared" si="0"/>
        <v/>
      </c>
      <c r="AG16" s="65">
        <f t="shared" si="1"/>
        <v>0</v>
      </c>
    </row>
    <row r="17" spans="1:33" ht="39" customHeight="1" thickBot="1" x14ac:dyDescent="0.3">
      <c r="B17" s="63"/>
      <c r="C17" s="64"/>
      <c r="D17" s="210"/>
      <c r="E17" s="211"/>
      <c r="H17" s="211"/>
      <c r="I17" s="211"/>
      <c r="J17" s="211"/>
      <c r="K17" s="211"/>
      <c r="L17" s="211"/>
      <c r="M17" s="211"/>
      <c r="N17" s="209"/>
      <c r="O17" s="209"/>
      <c r="AF17" s="65" t="str">
        <f t="shared" si="0"/>
        <v/>
      </c>
      <c r="AG17" s="65">
        <f t="shared" si="1"/>
        <v>0</v>
      </c>
    </row>
    <row r="18" spans="1:33" ht="39" customHeight="1" thickBot="1" x14ac:dyDescent="0.3">
      <c r="B18" s="63"/>
      <c r="C18" s="64"/>
      <c r="D18" s="210"/>
      <c r="E18" s="211"/>
      <c r="H18" s="211"/>
      <c r="I18" s="211"/>
      <c r="J18" s="211"/>
      <c r="K18" s="211"/>
      <c r="L18" s="211"/>
      <c r="M18" s="211"/>
      <c r="N18" s="209"/>
      <c r="O18" s="209"/>
      <c r="AF18" s="65" t="str">
        <f t="shared" si="0"/>
        <v/>
      </c>
      <c r="AG18" s="65">
        <f t="shared" si="1"/>
        <v>0</v>
      </c>
    </row>
    <row r="19" spans="1:33" ht="39" customHeight="1" thickBot="1" x14ac:dyDescent="0.3">
      <c r="A19" t="s">
        <v>101</v>
      </c>
      <c r="B19" s="63"/>
      <c r="C19" s="64"/>
      <c r="D19" s="210" t="str">
        <f>IF(C19="","","- "&amp; C19&amp;CHAR(10))
&amp;IF(C20="","","- "&amp; C20&amp;CHAR(10))
&amp;IF(C21="","","- "&amp; C21&amp;CHAR(10))
&amp;IF(C22="","","- "&amp; C22&amp;CHAR(10))
&amp;IF(C23="","","- "&amp; C23&amp;CHAR(10))
&amp;IF(C24="","","- "&amp; C24&amp;CHAR(10))
&amp;IF(C25="","","- "&amp; C25&amp;CHAR(10))
&amp;IF(C26="","","- "&amp; C26&amp;CHAR(10))
&amp;IF(C27="","","- "&amp; C27&amp;CHAR(10))
&amp;IF(C28="","","- "&amp; C28&amp;CHAR(10))</f>
        <v/>
      </c>
      <c r="E19" s="211"/>
      <c r="H19" s="211"/>
      <c r="I19" s="211"/>
      <c r="J19" s="211"/>
      <c r="K19" s="211"/>
      <c r="L19" s="211"/>
      <c r="M19" s="211"/>
      <c r="N19" s="209"/>
      <c r="O19" s="209"/>
      <c r="AF19" s="65" t="str">
        <f t="shared" si="0"/>
        <v/>
      </c>
      <c r="AG19" s="65" t="str">
        <f t="shared" si="1"/>
        <v/>
      </c>
    </row>
    <row r="20" spans="1:33" ht="39" customHeight="1" thickBot="1" x14ac:dyDescent="0.3">
      <c r="B20" s="63"/>
      <c r="C20" s="64"/>
      <c r="D20" s="210"/>
      <c r="E20" s="211"/>
      <c r="H20" s="211"/>
      <c r="I20" s="211"/>
      <c r="J20" s="211"/>
      <c r="K20" s="211"/>
      <c r="L20" s="211"/>
      <c r="M20" s="211"/>
      <c r="N20" s="209"/>
      <c r="O20" s="209"/>
      <c r="AF20" s="65" t="str">
        <f t="shared" si="0"/>
        <v/>
      </c>
      <c r="AG20" s="65">
        <f t="shared" si="1"/>
        <v>0</v>
      </c>
    </row>
    <row r="21" spans="1:33" ht="39" customHeight="1" thickBot="1" x14ac:dyDescent="0.3">
      <c r="B21" s="63"/>
      <c r="C21" s="64"/>
      <c r="D21" s="210"/>
      <c r="E21" s="211"/>
      <c r="H21" s="211"/>
      <c r="I21" s="211"/>
      <c r="J21" s="211"/>
      <c r="K21" s="211"/>
      <c r="L21" s="211"/>
      <c r="M21" s="211"/>
      <c r="N21" s="209"/>
      <c r="O21" s="209"/>
      <c r="AF21" s="65" t="str">
        <f t="shared" si="0"/>
        <v/>
      </c>
      <c r="AG21" s="65">
        <f t="shared" si="1"/>
        <v>0</v>
      </c>
    </row>
    <row r="22" spans="1:33" ht="39" customHeight="1" thickBot="1" x14ac:dyDescent="0.3">
      <c r="B22" s="63"/>
      <c r="C22" s="64"/>
      <c r="D22" s="210"/>
      <c r="E22" s="211"/>
      <c r="H22" s="211"/>
      <c r="I22" s="211"/>
      <c r="J22" s="211"/>
      <c r="K22" s="211"/>
      <c r="L22" s="211"/>
      <c r="M22" s="211"/>
      <c r="N22" s="209"/>
      <c r="O22" s="209"/>
      <c r="AF22" s="65" t="str">
        <f t="shared" si="0"/>
        <v/>
      </c>
      <c r="AG22" s="65">
        <f t="shared" si="1"/>
        <v>0</v>
      </c>
    </row>
    <row r="23" spans="1:33" ht="39" customHeight="1" thickBot="1" x14ac:dyDescent="0.3">
      <c r="B23" s="63"/>
      <c r="C23" s="64"/>
      <c r="D23" s="210"/>
      <c r="E23" s="211"/>
      <c r="H23" s="211"/>
      <c r="I23" s="211"/>
      <c r="J23" s="211"/>
      <c r="K23" s="211"/>
      <c r="L23" s="211"/>
      <c r="M23" s="211"/>
      <c r="N23" s="209"/>
      <c r="O23" s="209"/>
      <c r="AF23" s="65" t="str">
        <f t="shared" si="0"/>
        <v/>
      </c>
      <c r="AG23" s="65">
        <f t="shared" si="1"/>
        <v>0</v>
      </c>
    </row>
    <row r="24" spans="1:33" ht="39" customHeight="1" thickBot="1" x14ac:dyDescent="0.3">
      <c r="B24" s="63"/>
      <c r="C24" s="64"/>
      <c r="D24" s="210"/>
      <c r="E24" s="211"/>
      <c r="H24" s="211"/>
      <c r="I24" s="211"/>
      <c r="J24" s="211"/>
      <c r="K24" s="211"/>
      <c r="L24" s="211"/>
      <c r="M24" s="211"/>
      <c r="N24" s="209"/>
      <c r="O24" s="209"/>
      <c r="AF24" s="65" t="str">
        <f t="shared" si="0"/>
        <v/>
      </c>
      <c r="AG24" s="65">
        <f t="shared" si="1"/>
        <v>0</v>
      </c>
    </row>
    <row r="25" spans="1:33" ht="39" customHeight="1" thickBot="1" x14ac:dyDescent="0.3">
      <c r="B25" s="63"/>
      <c r="C25" s="64"/>
      <c r="D25" s="210"/>
      <c r="E25" s="211"/>
      <c r="H25" s="211"/>
      <c r="I25" s="211"/>
      <c r="J25" s="211"/>
      <c r="K25" s="211"/>
      <c r="L25" s="211"/>
      <c r="M25" s="211"/>
      <c r="N25" s="209"/>
      <c r="O25" s="209"/>
      <c r="AF25" s="65" t="str">
        <f t="shared" si="0"/>
        <v/>
      </c>
      <c r="AG25" s="65">
        <f t="shared" si="1"/>
        <v>0</v>
      </c>
    </row>
    <row r="26" spans="1:33" ht="39" customHeight="1" thickBot="1" x14ac:dyDescent="0.3">
      <c r="B26" s="63"/>
      <c r="C26" s="64"/>
      <c r="D26" s="210"/>
      <c r="E26" s="211"/>
      <c r="H26" s="211"/>
      <c r="I26" s="211"/>
      <c r="J26" s="211"/>
      <c r="K26" s="211"/>
      <c r="L26" s="211"/>
      <c r="M26" s="211"/>
      <c r="N26" s="209"/>
      <c r="O26" s="209"/>
      <c r="AF26" s="65" t="str">
        <f t="shared" si="0"/>
        <v/>
      </c>
      <c r="AG26" s="65">
        <f t="shared" si="1"/>
        <v>0</v>
      </c>
    </row>
    <row r="27" spans="1:33" ht="39" customHeight="1" thickBot="1" x14ac:dyDescent="0.3">
      <c r="B27" s="63"/>
      <c r="C27" s="64"/>
      <c r="D27" s="210"/>
      <c r="E27" s="211"/>
      <c r="H27" s="211"/>
      <c r="I27" s="211"/>
      <c r="J27" s="211"/>
      <c r="K27" s="211"/>
      <c r="L27" s="211"/>
      <c r="M27" s="211"/>
      <c r="N27" s="209"/>
      <c r="O27" s="209"/>
      <c r="AF27" s="65" t="str">
        <f t="shared" si="0"/>
        <v/>
      </c>
      <c r="AG27" s="65">
        <f t="shared" si="1"/>
        <v>0</v>
      </c>
    </row>
    <row r="28" spans="1:33" ht="39" customHeight="1" thickBot="1" x14ac:dyDescent="0.3">
      <c r="B28" s="63"/>
      <c r="C28" s="64"/>
      <c r="D28" s="210"/>
      <c r="E28" s="211"/>
      <c r="H28" s="211"/>
      <c r="I28" s="211"/>
      <c r="J28" s="211"/>
      <c r="K28" s="211"/>
      <c r="L28" s="211"/>
      <c r="M28" s="211"/>
      <c r="N28" s="209"/>
      <c r="O28" s="209"/>
      <c r="AF28" s="65" t="str">
        <f t="shared" si="0"/>
        <v/>
      </c>
      <c r="AG28" s="65">
        <f t="shared" si="1"/>
        <v>0</v>
      </c>
    </row>
    <row r="29" spans="1:33" ht="39" customHeight="1" thickBot="1" x14ac:dyDescent="0.3">
      <c r="A29" t="s">
        <v>101</v>
      </c>
      <c r="B29" s="63"/>
      <c r="C29" s="64"/>
      <c r="D29" s="210" t="str">
        <f>IF(C29="","","- "&amp; C29&amp;CHAR(10))
&amp;IF(C30="","","- "&amp; C30&amp;CHAR(10))
&amp;IF(C31="","","- "&amp; C31&amp;CHAR(10))
&amp;IF(C32="","","- "&amp; C32&amp;CHAR(10))
&amp;IF(C33="","","- "&amp; C33&amp;CHAR(10))
&amp;IF(C34="","","- "&amp; C34&amp;CHAR(10))
&amp;IF(C35="","","- "&amp; C35&amp;CHAR(10))
&amp;IF(C36="","","- "&amp; C36&amp;CHAR(10))
&amp;IF(C37="","","- "&amp; C37&amp;CHAR(10))
&amp;IF(C38="","","- "&amp; C38&amp;CHAR(10))</f>
        <v/>
      </c>
      <c r="E29" s="211"/>
      <c r="H29" s="211"/>
      <c r="I29" s="211"/>
      <c r="J29" s="211"/>
      <c r="K29" s="211"/>
      <c r="L29" s="211"/>
      <c r="M29" s="211"/>
      <c r="N29" s="209"/>
      <c r="O29" s="209"/>
      <c r="AF29" s="65" t="str">
        <f t="shared" si="0"/>
        <v/>
      </c>
      <c r="AG29" s="65" t="str">
        <f t="shared" si="1"/>
        <v/>
      </c>
    </row>
    <row r="30" spans="1:33" ht="39" customHeight="1" thickBot="1" x14ac:dyDescent="0.3">
      <c r="B30" s="63"/>
      <c r="C30" s="64"/>
      <c r="D30" s="210"/>
      <c r="E30" s="211"/>
      <c r="H30" s="211"/>
      <c r="I30" s="211"/>
      <c r="J30" s="211"/>
      <c r="K30" s="211"/>
      <c r="L30" s="211"/>
      <c r="M30" s="211"/>
      <c r="N30" s="209"/>
      <c r="O30" s="209"/>
      <c r="AF30" s="65" t="str">
        <f t="shared" si="0"/>
        <v/>
      </c>
      <c r="AG30" s="65">
        <f t="shared" si="1"/>
        <v>0</v>
      </c>
    </row>
    <row r="31" spans="1:33" ht="39" customHeight="1" thickBot="1" x14ac:dyDescent="0.3">
      <c r="B31" s="63"/>
      <c r="C31" s="64"/>
      <c r="D31" s="210"/>
      <c r="E31" s="211"/>
      <c r="H31" s="211"/>
      <c r="I31" s="211"/>
      <c r="J31" s="211"/>
      <c r="K31" s="211"/>
      <c r="L31" s="211"/>
      <c r="M31" s="211"/>
      <c r="N31" s="209"/>
      <c r="O31" s="209"/>
      <c r="AF31" s="65" t="str">
        <f t="shared" si="0"/>
        <v/>
      </c>
      <c r="AG31" s="65">
        <f t="shared" si="1"/>
        <v>0</v>
      </c>
    </row>
    <row r="32" spans="1:33" ht="39" customHeight="1" thickBot="1" x14ac:dyDescent="0.3">
      <c r="B32" s="63"/>
      <c r="C32" s="64"/>
      <c r="D32" s="210"/>
      <c r="E32" s="211"/>
      <c r="H32" s="211"/>
      <c r="I32" s="211"/>
      <c r="J32" s="211"/>
      <c r="K32" s="211"/>
      <c r="L32" s="211"/>
      <c r="M32" s="211"/>
      <c r="N32" s="209"/>
      <c r="O32" s="209"/>
      <c r="AF32" s="65" t="str">
        <f t="shared" si="0"/>
        <v/>
      </c>
      <c r="AG32" s="65">
        <f t="shared" si="1"/>
        <v>0</v>
      </c>
    </row>
    <row r="33" spans="1:33" ht="39" customHeight="1" thickBot="1" x14ac:dyDescent="0.3">
      <c r="B33" s="63"/>
      <c r="C33" s="64"/>
      <c r="D33" s="210"/>
      <c r="E33" s="211"/>
      <c r="H33" s="211"/>
      <c r="I33" s="211"/>
      <c r="J33" s="211"/>
      <c r="K33" s="211"/>
      <c r="L33" s="211"/>
      <c r="M33" s="211"/>
      <c r="N33" s="209"/>
      <c r="O33" s="209"/>
      <c r="AF33" s="65" t="str">
        <f t="shared" si="0"/>
        <v/>
      </c>
      <c r="AG33" s="65">
        <f t="shared" si="1"/>
        <v>0</v>
      </c>
    </row>
    <row r="34" spans="1:33" ht="39" customHeight="1" thickBot="1" x14ac:dyDescent="0.3">
      <c r="B34" s="63"/>
      <c r="C34" s="64"/>
      <c r="D34" s="210"/>
      <c r="E34" s="211"/>
      <c r="H34" s="211"/>
      <c r="I34" s="211"/>
      <c r="J34" s="211"/>
      <c r="K34" s="211"/>
      <c r="L34" s="211"/>
      <c r="M34" s="211"/>
      <c r="N34" s="209"/>
      <c r="O34" s="209"/>
      <c r="AF34" s="65" t="str">
        <f t="shared" si="0"/>
        <v/>
      </c>
      <c r="AG34" s="65">
        <f t="shared" si="1"/>
        <v>0</v>
      </c>
    </row>
    <row r="35" spans="1:33" ht="39" customHeight="1" thickBot="1" x14ac:dyDescent="0.3">
      <c r="B35" s="63"/>
      <c r="C35" s="64"/>
      <c r="D35" s="210"/>
      <c r="E35" s="211"/>
      <c r="H35" s="211"/>
      <c r="I35" s="211"/>
      <c r="J35" s="211"/>
      <c r="K35" s="211"/>
      <c r="L35" s="211"/>
      <c r="M35" s="211"/>
      <c r="N35" s="209"/>
      <c r="O35" s="209"/>
      <c r="AF35" s="65" t="str">
        <f t="shared" si="0"/>
        <v/>
      </c>
      <c r="AG35" s="65">
        <f t="shared" si="1"/>
        <v>0</v>
      </c>
    </row>
    <row r="36" spans="1:33" ht="39" customHeight="1" thickBot="1" x14ac:dyDescent="0.3">
      <c r="B36" s="63"/>
      <c r="C36" s="64"/>
      <c r="D36" s="210"/>
      <c r="E36" s="211"/>
      <c r="H36" s="211"/>
      <c r="I36" s="211"/>
      <c r="J36" s="211"/>
      <c r="K36" s="211"/>
      <c r="L36" s="211"/>
      <c r="M36" s="211"/>
      <c r="N36" s="209"/>
      <c r="O36" s="209"/>
      <c r="AF36" s="65" t="str">
        <f t="shared" si="0"/>
        <v/>
      </c>
      <c r="AG36" s="65">
        <f t="shared" si="1"/>
        <v>0</v>
      </c>
    </row>
    <row r="37" spans="1:33" ht="39" customHeight="1" thickBot="1" x14ac:dyDescent="0.3">
      <c r="B37" s="63"/>
      <c r="C37" s="64"/>
      <c r="D37" s="210"/>
      <c r="E37" s="211"/>
      <c r="H37" s="211"/>
      <c r="I37" s="211"/>
      <c r="J37" s="211"/>
      <c r="K37" s="211"/>
      <c r="L37" s="211"/>
      <c r="M37" s="211"/>
      <c r="N37" s="209"/>
      <c r="O37" s="209"/>
      <c r="AF37" s="65" t="str">
        <f t="shared" si="0"/>
        <v/>
      </c>
      <c r="AG37" s="65">
        <f t="shared" si="1"/>
        <v>0</v>
      </c>
    </row>
    <row r="38" spans="1:33" ht="39" customHeight="1" thickBot="1" x14ac:dyDescent="0.3">
      <c r="B38" s="63"/>
      <c r="C38" s="64"/>
      <c r="D38" s="210"/>
      <c r="E38" s="211"/>
      <c r="H38" s="211"/>
      <c r="I38" s="211"/>
      <c r="J38" s="211"/>
      <c r="K38" s="211"/>
      <c r="L38" s="211"/>
      <c r="M38" s="211"/>
      <c r="N38" s="209"/>
      <c r="O38" s="209"/>
      <c r="AF38" s="65" t="str">
        <f t="shared" si="0"/>
        <v/>
      </c>
      <c r="AG38" s="65">
        <f t="shared" si="1"/>
        <v>0</v>
      </c>
    </row>
    <row r="39" spans="1:33" ht="39" customHeight="1" thickBot="1" x14ac:dyDescent="0.3">
      <c r="A39" t="s">
        <v>101</v>
      </c>
      <c r="B39" s="63"/>
      <c r="C39" s="64"/>
      <c r="D39" s="210" t="str">
        <f>IF(C39="","","- "&amp; C39&amp;CHAR(10))
&amp;IF(C40="","","- "&amp; C40&amp;CHAR(10))
&amp;IF(C41="","","- "&amp; C41&amp;CHAR(10))
&amp;IF(C42="","","- "&amp; C42&amp;CHAR(10))
&amp;IF(C43="","","- "&amp; C43&amp;CHAR(10))
&amp;IF(C44="","","- "&amp; C44&amp;CHAR(10))
&amp;IF(C45="","","- "&amp; C45&amp;CHAR(10))
&amp;IF(C46="","","- "&amp; C46&amp;CHAR(10))
&amp;IF(C47="","","- "&amp; C47&amp;CHAR(10))
&amp;IF(C48="","","- "&amp; C48&amp;CHAR(10))</f>
        <v/>
      </c>
      <c r="E39" s="211"/>
      <c r="H39" s="211"/>
      <c r="I39" s="211"/>
      <c r="J39" s="211"/>
      <c r="K39" s="211"/>
      <c r="L39" s="211"/>
      <c r="M39" s="211"/>
      <c r="N39" s="209"/>
      <c r="O39" s="209"/>
      <c r="AF39" s="65" t="str">
        <f t="shared" si="0"/>
        <v/>
      </c>
      <c r="AG39" s="65" t="str">
        <f t="shared" si="1"/>
        <v/>
      </c>
    </row>
    <row r="40" spans="1:33" ht="39" customHeight="1" thickBot="1" x14ac:dyDescent="0.3">
      <c r="B40" s="63"/>
      <c r="C40" s="64"/>
      <c r="D40" s="210"/>
      <c r="E40" s="211"/>
      <c r="H40" s="211"/>
      <c r="I40" s="211"/>
      <c r="J40" s="211"/>
      <c r="K40" s="211"/>
      <c r="L40" s="211"/>
      <c r="M40" s="211"/>
      <c r="N40" s="209"/>
      <c r="O40" s="209"/>
      <c r="AF40" s="65" t="str">
        <f t="shared" si="0"/>
        <v/>
      </c>
      <c r="AG40" s="65">
        <f t="shared" si="1"/>
        <v>0</v>
      </c>
    </row>
    <row r="41" spans="1:33" ht="39" customHeight="1" thickBot="1" x14ac:dyDescent="0.3">
      <c r="B41" s="63"/>
      <c r="C41" s="64"/>
      <c r="D41" s="210"/>
      <c r="E41" s="211"/>
      <c r="H41" s="211"/>
      <c r="I41" s="211"/>
      <c r="J41" s="211"/>
      <c r="K41" s="211"/>
      <c r="L41" s="211"/>
      <c r="M41" s="211"/>
      <c r="N41" s="209"/>
      <c r="O41" s="209"/>
      <c r="AF41" s="65" t="str">
        <f t="shared" si="0"/>
        <v/>
      </c>
      <c r="AG41" s="65">
        <f t="shared" si="1"/>
        <v>0</v>
      </c>
    </row>
    <row r="42" spans="1:33" ht="39" customHeight="1" thickBot="1" x14ac:dyDescent="0.3">
      <c r="B42" s="63"/>
      <c r="C42" s="64"/>
      <c r="D42" s="210"/>
      <c r="E42" s="211"/>
      <c r="H42" s="211"/>
      <c r="I42" s="211"/>
      <c r="J42" s="211"/>
      <c r="K42" s="211"/>
      <c r="L42" s="211"/>
      <c r="M42" s="211"/>
      <c r="N42" s="209"/>
      <c r="O42" s="209"/>
      <c r="AF42" s="65" t="str">
        <f t="shared" si="0"/>
        <v/>
      </c>
      <c r="AG42" s="65">
        <f t="shared" si="1"/>
        <v>0</v>
      </c>
    </row>
    <row r="43" spans="1:33" ht="39" customHeight="1" thickBot="1" x14ac:dyDescent="0.3">
      <c r="B43" s="63"/>
      <c r="C43" s="64"/>
      <c r="D43" s="210"/>
      <c r="E43" s="211"/>
      <c r="H43" s="211"/>
      <c r="I43" s="211"/>
      <c r="J43" s="211"/>
      <c r="K43" s="211"/>
      <c r="L43" s="211"/>
      <c r="M43" s="211"/>
      <c r="N43" s="209"/>
      <c r="O43" s="209"/>
      <c r="AF43" s="65" t="str">
        <f t="shared" si="0"/>
        <v/>
      </c>
      <c r="AG43" s="65">
        <f t="shared" si="1"/>
        <v>0</v>
      </c>
    </row>
    <row r="44" spans="1:33" ht="39" customHeight="1" thickBot="1" x14ac:dyDescent="0.3">
      <c r="B44" s="63"/>
      <c r="C44" s="64"/>
      <c r="D44" s="210"/>
      <c r="E44" s="211"/>
      <c r="H44" s="211"/>
      <c r="I44" s="211"/>
      <c r="J44" s="211"/>
      <c r="K44" s="211"/>
      <c r="L44" s="211"/>
      <c r="M44" s="211"/>
      <c r="N44" s="209"/>
      <c r="O44" s="209"/>
      <c r="AF44" s="65" t="str">
        <f t="shared" si="0"/>
        <v/>
      </c>
      <c r="AG44" s="65">
        <f t="shared" si="1"/>
        <v>0</v>
      </c>
    </row>
    <row r="45" spans="1:33" ht="39" customHeight="1" thickBot="1" x14ac:dyDescent="0.3">
      <c r="B45" s="63"/>
      <c r="C45" s="64"/>
      <c r="D45" s="210"/>
      <c r="E45" s="211"/>
      <c r="H45" s="211"/>
      <c r="I45" s="211"/>
      <c r="J45" s="211"/>
      <c r="K45" s="211"/>
      <c r="L45" s="211"/>
      <c r="M45" s="211"/>
      <c r="N45" s="209"/>
      <c r="O45" s="209"/>
      <c r="AF45" s="65" t="str">
        <f t="shared" si="0"/>
        <v/>
      </c>
      <c r="AG45" s="65">
        <f t="shared" si="1"/>
        <v>0</v>
      </c>
    </row>
    <row r="46" spans="1:33" ht="39" customHeight="1" thickBot="1" x14ac:dyDescent="0.3">
      <c r="B46" s="63"/>
      <c r="C46" s="64"/>
      <c r="D46" s="210"/>
      <c r="E46" s="211"/>
      <c r="H46" s="211"/>
      <c r="I46" s="211"/>
      <c r="J46" s="211"/>
      <c r="K46" s="211"/>
      <c r="L46" s="211"/>
      <c r="M46" s="211"/>
      <c r="N46" s="209"/>
      <c r="O46" s="209"/>
      <c r="AF46" s="65" t="str">
        <f t="shared" si="0"/>
        <v/>
      </c>
      <c r="AG46" s="65">
        <f t="shared" si="1"/>
        <v>0</v>
      </c>
    </row>
    <row r="47" spans="1:33" ht="39" customHeight="1" thickBot="1" x14ac:dyDescent="0.3">
      <c r="B47" s="63"/>
      <c r="C47" s="64"/>
      <c r="D47" s="210"/>
      <c r="E47" s="211"/>
      <c r="H47" s="211"/>
      <c r="I47" s="211"/>
      <c r="J47" s="211"/>
      <c r="K47" s="211"/>
      <c r="L47" s="211"/>
      <c r="M47" s="211"/>
      <c r="N47" s="209"/>
      <c r="O47" s="209"/>
      <c r="AF47" s="65" t="str">
        <f t="shared" si="0"/>
        <v/>
      </c>
      <c r="AG47" s="65">
        <f t="shared" si="1"/>
        <v>0</v>
      </c>
    </row>
    <row r="48" spans="1:33" ht="39" customHeight="1" thickBot="1" x14ac:dyDescent="0.3">
      <c r="B48" s="63"/>
      <c r="C48" s="64"/>
      <c r="D48" s="210"/>
      <c r="E48" s="211"/>
      <c r="H48" s="211"/>
      <c r="I48" s="211"/>
      <c r="J48" s="211"/>
      <c r="K48" s="211"/>
      <c r="L48" s="211"/>
      <c r="M48" s="211"/>
      <c r="N48" s="209"/>
      <c r="O48" s="209"/>
      <c r="AF48" s="65" t="str">
        <f t="shared" si="0"/>
        <v/>
      </c>
      <c r="AG48" s="65">
        <f t="shared" si="1"/>
        <v>0</v>
      </c>
    </row>
    <row r="49" spans="1:33" s="66" customFormat="1" ht="39" customHeight="1" thickBot="1" x14ac:dyDescent="0.3">
      <c r="A49" s="66" t="s">
        <v>101</v>
      </c>
      <c r="B49" s="63"/>
      <c r="C49" s="64"/>
      <c r="D49" s="210" t="str">
        <f>IF(C49="","","- "&amp; C49&amp;CHAR(10))
&amp;IF(C50="","","- "&amp; C50&amp;CHAR(10))
&amp;IF(C51="","","- "&amp; C51&amp;CHAR(10))
&amp;IF(C52="","","- "&amp; C52&amp;CHAR(10))
&amp;IF(C53="","","- "&amp; C53&amp;CHAR(10))
&amp;IF(C54="","","- "&amp; C54&amp;CHAR(10))
&amp;IF(C55="","","- "&amp; C55&amp;CHAR(10))
&amp;IF(C56="","","- "&amp; C56&amp;CHAR(10))
&amp;IF(C57="","","- "&amp; C57&amp;CHAR(10))
&amp;IF(C58="","","- "&amp; C58&amp;CHAR(10))</f>
        <v/>
      </c>
      <c r="E49" s="211"/>
      <c r="H49" s="211"/>
      <c r="I49" s="211"/>
      <c r="J49" s="211"/>
      <c r="K49" s="211"/>
      <c r="L49" s="211"/>
      <c r="M49" s="211"/>
      <c r="N49" s="209"/>
      <c r="O49" s="209"/>
      <c r="AF49" s="65" t="str">
        <f t="shared" si="0"/>
        <v/>
      </c>
      <c r="AG49" s="65" t="str">
        <f t="shared" si="1"/>
        <v/>
      </c>
    </row>
    <row r="50" spans="1:33" ht="39" customHeight="1" thickBot="1" x14ac:dyDescent="0.3">
      <c r="A50" t="s">
        <v>101</v>
      </c>
      <c r="B50" s="63"/>
      <c r="C50" s="64"/>
      <c r="D50" s="210"/>
      <c r="E50" s="211"/>
      <c r="H50" s="211"/>
      <c r="I50" s="211"/>
      <c r="J50" s="211"/>
      <c r="K50" s="211"/>
      <c r="L50" s="211"/>
      <c r="M50" s="211"/>
      <c r="N50" s="209"/>
      <c r="O50" s="209"/>
      <c r="AF50" s="65" t="str">
        <f t="shared" si="0"/>
        <v/>
      </c>
      <c r="AG50" s="65">
        <f t="shared" si="1"/>
        <v>0</v>
      </c>
    </row>
    <row r="51" spans="1:33" ht="39" customHeight="1" thickBot="1" x14ac:dyDescent="0.3">
      <c r="A51" t="s">
        <v>101</v>
      </c>
      <c r="B51" s="63"/>
      <c r="C51" s="64"/>
      <c r="D51" s="210"/>
      <c r="E51" s="211"/>
      <c r="H51" s="211"/>
      <c r="I51" s="211"/>
      <c r="J51" s="211"/>
      <c r="K51" s="211"/>
      <c r="L51" s="211"/>
      <c r="M51" s="211"/>
      <c r="N51" s="209"/>
      <c r="O51" s="209"/>
      <c r="AF51" s="65" t="str">
        <f t="shared" si="0"/>
        <v/>
      </c>
      <c r="AG51" s="65">
        <f t="shared" si="1"/>
        <v>0</v>
      </c>
    </row>
    <row r="52" spans="1:33" ht="39" customHeight="1" thickBot="1" x14ac:dyDescent="0.3">
      <c r="A52" t="s">
        <v>101</v>
      </c>
      <c r="B52" s="63"/>
      <c r="C52" s="64"/>
      <c r="D52" s="210"/>
      <c r="E52" s="211"/>
      <c r="H52" s="211"/>
      <c r="I52" s="211"/>
      <c r="J52" s="211"/>
      <c r="K52" s="211"/>
      <c r="L52" s="211"/>
      <c r="M52" s="211"/>
      <c r="N52" s="209"/>
      <c r="O52" s="209"/>
      <c r="AF52" s="65" t="str">
        <f t="shared" si="0"/>
        <v/>
      </c>
      <c r="AG52" s="65">
        <f t="shared" si="1"/>
        <v>0</v>
      </c>
    </row>
    <row r="53" spans="1:33" ht="39" customHeight="1" thickBot="1" x14ac:dyDescent="0.3">
      <c r="A53" t="s">
        <v>101</v>
      </c>
      <c r="B53" s="63"/>
      <c r="C53" s="64"/>
      <c r="D53" s="210"/>
      <c r="E53" s="211"/>
      <c r="H53" s="211"/>
      <c r="I53" s="211"/>
      <c r="J53" s="211"/>
      <c r="K53" s="211"/>
      <c r="L53" s="211"/>
      <c r="M53" s="211"/>
      <c r="N53" s="209"/>
      <c r="O53" s="209"/>
      <c r="AF53" s="65" t="str">
        <f t="shared" si="0"/>
        <v/>
      </c>
      <c r="AG53" s="65">
        <f t="shared" si="1"/>
        <v>0</v>
      </c>
    </row>
    <row r="54" spans="1:33" ht="39" customHeight="1" thickBot="1" x14ac:dyDescent="0.3">
      <c r="A54" t="s">
        <v>101</v>
      </c>
      <c r="B54" s="63"/>
      <c r="C54" s="64"/>
      <c r="D54" s="210"/>
      <c r="E54" s="211"/>
      <c r="H54" s="211"/>
      <c r="I54" s="211"/>
      <c r="J54" s="211"/>
      <c r="K54" s="211"/>
      <c r="L54" s="211"/>
      <c r="M54" s="211"/>
      <c r="N54" s="209"/>
      <c r="O54" s="209"/>
      <c r="AF54" s="65" t="str">
        <f t="shared" si="0"/>
        <v/>
      </c>
      <c r="AG54" s="65">
        <f t="shared" si="1"/>
        <v>0</v>
      </c>
    </row>
    <row r="55" spans="1:33" ht="39" customHeight="1" thickBot="1" x14ac:dyDescent="0.3">
      <c r="A55">
        <v>0</v>
      </c>
      <c r="B55" s="63"/>
      <c r="C55" s="64"/>
      <c r="D55" s="210"/>
      <c r="E55" s="211"/>
      <c r="H55" s="211"/>
      <c r="I55" s="211"/>
      <c r="J55" s="211"/>
      <c r="K55" s="211"/>
      <c r="L55" s="211"/>
      <c r="M55" s="211"/>
      <c r="N55" s="209"/>
      <c r="O55" s="209"/>
      <c r="AF55" s="65" t="str">
        <f t="shared" si="0"/>
        <v/>
      </c>
      <c r="AG55" s="65">
        <f t="shared" si="1"/>
        <v>0</v>
      </c>
    </row>
    <row r="56" spans="1:33" ht="39" customHeight="1" thickBot="1" x14ac:dyDescent="0.3">
      <c r="A56">
        <v>0</v>
      </c>
      <c r="B56" s="63"/>
      <c r="C56" s="64"/>
      <c r="D56" s="210"/>
      <c r="E56" s="211"/>
      <c r="H56" s="211"/>
      <c r="I56" s="211"/>
      <c r="J56" s="211"/>
      <c r="K56" s="211"/>
      <c r="L56" s="211"/>
      <c r="M56" s="211"/>
      <c r="N56" s="209"/>
      <c r="O56" s="209"/>
      <c r="AF56" s="65" t="str">
        <f t="shared" si="0"/>
        <v/>
      </c>
      <c r="AG56" s="65">
        <f t="shared" si="1"/>
        <v>0</v>
      </c>
    </row>
    <row r="57" spans="1:33" ht="39" customHeight="1" thickBot="1" x14ac:dyDescent="0.3">
      <c r="A57">
        <v>0</v>
      </c>
      <c r="B57" s="63"/>
      <c r="C57" s="64"/>
      <c r="D57" s="210"/>
      <c r="E57" s="211"/>
      <c r="H57" s="211"/>
      <c r="I57" s="211"/>
      <c r="J57" s="211"/>
      <c r="K57" s="211"/>
      <c r="L57" s="211"/>
      <c r="M57" s="211"/>
      <c r="N57" s="209"/>
      <c r="O57" s="209"/>
      <c r="AF57" s="65" t="str">
        <f t="shared" si="0"/>
        <v/>
      </c>
      <c r="AG57" s="65">
        <f t="shared" si="1"/>
        <v>0</v>
      </c>
    </row>
    <row r="58" spans="1:33" ht="39" customHeight="1" thickBot="1" x14ac:dyDescent="0.3">
      <c r="A58">
        <v>0</v>
      </c>
      <c r="B58" s="63"/>
      <c r="C58" s="64"/>
      <c r="D58" s="210"/>
      <c r="E58" s="211"/>
      <c r="H58" s="211"/>
      <c r="I58" s="211"/>
      <c r="J58" s="211"/>
      <c r="K58" s="211"/>
      <c r="L58" s="211"/>
      <c r="M58" s="211"/>
      <c r="N58" s="209"/>
      <c r="O58" s="209"/>
      <c r="AF58" s="65" t="str">
        <f t="shared" si="0"/>
        <v/>
      </c>
      <c r="AG58" s="65">
        <f t="shared" si="1"/>
        <v>0</v>
      </c>
    </row>
    <row r="59" spans="1:33" s="66" customFormat="1" ht="39" customHeight="1" thickBot="1" x14ac:dyDescent="0.3">
      <c r="A59" s="66">
        <v>0</v>
      </c>
      <c r="B59" s="63"/>
      <c r="C59" s="64"/>
      <c r="D59" s="210" t="str">
        <f>IF(C59="","","- "&amp; C59&amp;CHAR(10))
&amp;IF(C60="","","- "&amp; C60&amp;CHAR(10))
&amp;IF(C61="","","- "&amp; C61&amp;CHAR(10))
&amp;IF(C62="","","- "&amp; C62&amp;CHAR(10))
&amp;IF(C63="","","- "&amp; C63&amp;CHAR(10))
&amp;IF(C64="","","- "&amp; C64&amp;CHAR(10))
&amp;IF(C65="","","- "&amp; C65&amp;CHAR(10))
&amp;IF(C66="","","- "&amp; C66&amp;CHAR(10))
&amp;IF(C67="","","- "&amp; C67&amp;CHAR(10))
&amp;IF(C68="","","- "&amp; C68&amp;CHAR(10))</f>
        <v/>
      </c>
      <c r="E59" s="211"/>
      <c r="H59" s="211"/>
      <c r="I59" s="211"/>
      <c r="J59" s="211"/>
      <c r="K59" s="211"/>
      <c r="L59" s="211"/>
      <c r="M59" s="211"/>
      <c r="N59" s="209"/>
      <c r="O59" s="209"/>
      <c r="AF59" s="65" t="str">
        <f t="shared" si="0"/>
        <v/>
      </c>
      <c r="AG59" s="65" t="str">
        <f t="shared" si="1"/>
        <v/>
      </c>
    </row>
    <row r="60" spans="1:33" ht="39" customHeight="1" thickBot="1" x14ac:dyDescent="0.3">
      <c r="A60">
        <v>0</v>
      </c>
      <c r="B60" s="63"/>
      <c r="C60" s="64"/>
      <c r="D60" s="210"/>
      <c r="E60" s="211"/>
      <c r="H60" s="211"/>
      <c r="I60" s="211"/>
      <c r="J60" s="211"/>
      <c r="K60" s="211"/>
      <c r="L60" s="211"/>
      <c r="M60" s="211"/>
      <c r="N60" s="209"/>
      <c r="O60" s="209"/>
      <c r="AF60" s="65" t="str">
        <f t="shared" si="0"/>
        <v/>
      </c>
      <c r="AG60" s="65">
        <f t="shared" si="1"/>
        <v>0</v>
      </c>
    </row>
    <row r="61" spans="1:33" ht="39" customHeight="1" thickBot="1" x14ac:dyDescent="0.3">
      <c r="A61">
        <v>0</v>
      </c>
      <c r="B61" s="63"/>
      <c r="C61" s="64"/>
      <c r="D61" s="210"/>
      <c r="E61" s="211"/>
      <c r="H61" s="211"/>
      <c r="I61" s="211"/>
      <c r="J61" s="211"/>
      <c r="K61" s="211"/>
      <c r="L61" s="211"/>
      <c r="M61" s="211"/>
      <c r="N61" s="209"/>
      <c r="O61" s="209"/>
      <c r="AF61" s="65" t="str">
        <f t="shared" si="0"/>
        <v/>
      </c>
      <c r="AG61" s="65">
        <f t="shared" si="1"/>
        <v>0</v>
      </c>
    </row>
    <row r="62" spans="1:33" ht="39" customHeight="1" thickBot="1" x14ac:dyDescent="0.3">
      <c r="A62">
        <v>0</v>
      </c>
      <c r="B62" s="63"/>
      <c r="C62" s="64"/>
      <c r="D62" s="210"/>
      <c r="E62" s="211"/>
      <c r="H62" s="211"/>
      <c r="I62" s="211"/>
      <c r="J62" s="211"/>
      <c r="K62" s="211"/>
      <c r="L62" s="211"/>
      <c r="M62" s="211"/>
      <c r="N62" s="209"/>
      <c r="O62" s="209"/>
      <c r="AF62" s="65" t="str">
        <f t="shared" si="0"/>
        <v/>
      </c>
      <c r="AG62" s="65">
        <f t="shared" si="1"/>
        <v>0</v>
      </c>
    </row>
    <row r="63" spans="1:33" ht="39" customHeight="1" thickBot="1" x14ac:dyDescent="0.3">
      <c r="A63">
        <v>0</v>
      </c>
      <c r="B63" s="63"/>
      <c r="C63" s="64"/>
      <c r="D63" s="210"/>
      <c r="E63" s="211"/>
      <c r="H63" s="211"/>
      <c r="I63" s="211"/>
      <c r="J63" s="211"/>
      <c r="K63" s="211"/>
      <c r="L63" s="211"/>
      <c r="M63" s="211"/>
      <c r="N63" s="209"/>
      <c r="O63" s="209"/>
      <c r="AF63" s="65" t="str">
        <f t="shared" si="0"/>
        <v/>
      </c>
      <c r="AG63" s="65">
        <f t="shared" si="1"/>
        <v>0</v>
      </c>
    </row>
    <row r="64" spans="1:33" ht="39" customHeight="1" thickBot="1" x14ac:dyDescent="0.3">
      <c r="A64">
        <v>0</v>
      </c>
      <c r="B64" s="63"/>
      <c r="C64" s="64"/>
      <c r="D64" s="210"/>
      <c r="E64" s="211"/>
      <c r="H64" s="211"/>
      <c r="I64" s="211"/>
      <c r="J64" s="211"/>
      <c r="K64" s="211"/>
      <c r="L64" s="211"/>
      <c r="M64" s="211"/>
      <c r="N64" s="209"/>
      <c r="O64" s="209"/>
      <c r="AF64" s="65" t="str">
        <f t="shared" si="0"/>
        <v/>
      </c>
      <c r="AG64" s="65">
        <f t="shared" si="1"/>
        <v>0</v>
      </c>
    </row>
    <row r="65" spans="2:33" s="19" customFormat="1" ht="39" customHeight="1" x14ac:dyDescent="0.25">
      <c r="B65" s="42"/>
      <c r="C65" s="64"/>
      <c r="D65" s="210"/>
      <c r="E65" s="211"/>
      <c r="H65" s="211"/>
      <c r="I65" s="211"/>
      <c r="J65" s="211"/>
      <c r="K65" s="211"/>
      <c r="L65" s="211"/>
      <c r="M65" s="211"/>
      <c r="N65" s="209"/>
      <c r="O65" s="209"/>
      <c r="AF65" s="65" t="str">
        <f t="shared" si="0"/>
        <v/>
      </c>
      <c r="AG65" s="65">
        <f t="shared" si="1"/>
        <v>0</v>
      </c>
    </row>
    <row r="66" spans="2:33" ht="39" customHeight="1" x14ac:dyDescent="0.25">
      <c r="C66" s="64"/>
      <c r="D66" s="210"/>
      <c r="E66" s="211"/>
      <c r="H66" s="211"/>
      <c r="I66" s="211"/>
      <c r="J66" s="211"/>
      <c r="K66" s="211"/>
      <c r="L66" s="211"/>
      <c r="M66" s="211"/>
      <c r="N66" s="209"/>
      <c r="O66" s="209"/>
      <c r="AF66" s="65" t="str">
        <f t="shared" si="0"/>
        <v/>
      </c>
      <c r="AG66" s="65">
        <f t="shared" si="1"/>
        <v>0</v>
      </c>
    </row>
    <row r="67" spans="2:33" ht="39" customHeight="1" x14ac:dyDescent="0.25">
      <c r="C67" s="64"/>
      <c r="D67" s="210"/>
      <c r="E67" s="211"/>
      <c r="H67" s="211"/>
      <c r="I67" s="211"/>
      <c r="J67" s="211"/>
      <c r="K67" s="211"/>
      <c r="L67" s="211"/>
      <c r="M67" s="211"/>
      <c r="N67" s="209"/>
      <c r="O67" s="209"/>
      <c r="AF67" s="65" t="str">
        <f t="shared" si="0"/>
        <v/>
      </c>
      <c r="AG67" s="65">
        <f t="shared" si="1"/>
        <v>0</v>
      </c>
    </row>
    <row r="68" spans="2:33" ht="39" customHeight="1" x14ac:dyDescent="0.25">
      <c r="C68" s="64"/>
      <c r="D68" s="210"/>
      <c r="E68" s="211"/>
      <c r="H68" s="211"/>
      <c r="I68" s="211"/>
      <c r="J68" s="211"/>
      <c r="K68" s="211"/>
      <c r="L68" s="211"/>
      <c r="M68" s="211"/>
      <c r="N68" s="209"/>
      <c r="O68" s="209"/>
      <c r="AF68" s="65" t="str">
        <f t="shared" si="0"/>
        <v/>
      </c>
      <c r="AG68" s="65">
        <f t="shared" si="1"/>
        <v>0</v>
      </c>
    </row>
    <row r="69" spans="2:33" ht="39" customHeight="1" x14ac:dyDescent="0.25">
      <c r="C69" s="64"/>
      <c r="D69" s="210" t="str">
        <f>IF(C69="","","- "&amp; C69&amp;CHAR(10))
&amp;IF(C70="","","- "&amp; C70&amp;CHAR(10))
&amp;IF(C71="","","- "&amp; C71&amp;CHAR(10))
&amp;IF(C72="","","- "&amp; C72&amp;CHAR(10))
&amp;IF(C73="","","- "&amp; C73&amp;CHAR(10))
&amp;IF(C74="","","- "&amp; C74&amp;CHAR(10))
&amp;IF(C75="","","- "&amp; C75&amp;CHAR(10))
&amp;IF(C76="","","- "&amp; C76&amp;CHAR(10))
&amp;IF(C77="","","- "&amp; C77&amp;CHAR(10))
&amp;IF(C78="","","- "&amp; C78&amp;CHAR(10))</f>
        <v/>
      </c>
      <c r="E69" s="211"/>
      <c r="H69" s="211"/>
      <c r="I69" s="211"/>
      <c r="J69" s="211"/>
      <c r="K69" s="211"/>
      <c r="L69" s="211"/>
      <c r="M69" s="211"/>
      <c r="N69" s="209"/>
      <c r="O69" s="209"/>
      <c r="AF69" s="65" t="str">
        <f t="shared" si="0"/>
        <v/>
      </c>
      <c r="AG69" s="65" t="str">
        <f t="shared" si="1"/>
        <v/>
      </c>
    </row>
    <row r="70" spans="2:33" ht="39" customHeight="1" x14ac:dyDescent="0.25">
      <c r="C70" s="64"/>
      <c r="D70" s="210"/>
      <c r="E70" s="211"/>
      <c r="H70" s="211"/>
      <c r="I70" s="211"/>
      <c r="J70" s="211"/>
      <c r="K70" s="211"/>
      <c r="L70" s="211"/>
      <c r="M70" s="211"/>
      <c r="N70" s="209"/>
      <c r="O70" s="209"/>
      <c r="AF70" s="65" t="str">
        <f t="shared" si="0"/>
        <v/>
      </c>
      <c r="AG70" s="65">
        <f t="shared" si="1"/>
        <v>0</v>
      </c>
    </row>
    <row r="71" spans="2:33" ht="39" customHeight="1" x14ac:dyDescent="0.25">
      <c r="C71" s="64"/>
      <c r="D71" s="210"/>
      <c r="E71" s="211"/>
      <c r="H71" s="211"/>
      <c r="I71" s="211"/>
      <c r="J71" s="211"/>
      <c r="K71" s="211"/>
      <c r="L71" s="211"/>
      <c r="M71" s="211"/>
      <c r="N71" s="209"/>
      <c r="O71" s="209"/>
      <c r="AF71" s="65" t="str">
        <f t="shared" si="0"/>
        <v/>
      </c>
      <c r="AG71" s="65">
        <f t="shared" si="1"/>
        <v>0</v>
      </c>
    </row>
    <row r="72" spans="2:33" ht="39" customHeight="1" x14ac:dyDescent="0.25">
      <c r="C72" s="64"/>
      <c r="D72" s="210"/>
      <c r="E72" s="211"/>
      <c r="H72" s="211"/>
      <c r="I72" s="211"/>
      <c r="J72" s="211"/>
      <c r="K72" s="211"/>
      <c r="L72" s="211"/>
      <c r="M72" s="211"/>
      <c r="N72" s="209"/>
      <c r="O72" s="209"/>
      <c r="AF72" s="65" t="str">
        <f t="shared" si="0"/>
        <v/>
      </c>
      <c r="AG72" s="65">
        <f t="shared" si="1"/>
        <v>0</v>
      </c>
    </row>
    <row r="73" spans="2:33" ht="39" customHeight="1" x14ac:dyDescent="0.25">
      <c r="C73" s="64"/>
      <c r="D73" s="210"/>
      <c r="E73" s="211"/>
      <c r="H73" s="211"/>
      <c r="I73" s="211"/>
      <c r="J73" s="211"/>
      <c r="K73" s="211"/>
      <c r="L73" s="211"/>
      <c r="M73" s="211"/>
      <c r="N73" s="209"/>
      <c r="O73" s="209"/>
      <c r="AF73" s="65" t="str">
        <f t="shared" ref="AF73:AF136" si="2">LEFT(E73,4)</f>
        <v/>
      </c>
      <c r="AG73" s="65">
        <f t="shared" ref="AG73:AG136" si="3">D73</f>
        <v>0</v>
      </c>
    </row>
    <row r="74" spans="2:33" ht="39" customHeight="1" x14ac:dyDescent="0.25">
      <c r="C74" s="64"/>
      <c r="D74" s="210"/>
      <c r="E74" s="211"/>
      <c r="H74" s="211"/>
      <c r="I74" s="211"/>
      <c r="J74" s="211"/>
      <c r="K74" s="211"/>
      <c r="L74" s="211"/>
      <c r="M74" s="211"/>
      <c r="N74" s="209"/>
      <c r="O74" s="209"/>
      <c r="AF74" s="65" t="str">
        <f t="shared" si="2"/>
        <v/>
      </c>
      <c r="AG74" s="65">
        <f t="shared" si="3"/>
        <v>0</v>
      </c>
    </row>
    <row r="75" spans="2:33" ht="39" customHeight="1" x14ac:dyDescent="0.25">
      <c r="C75" s="64"/>
      <c r="D75" s="210"/>
      <c r="E75" s="211"/>
      <c r="H75" s="211"/>
      <c r="I75" s="211"/>
      <c r="J75" s="211"/>
      <c r="K75" s="211"/>
      <c r="L75" s="211"/>
      <c r="M75" s="211"/>
      <c r="N75" s="209"/>
      <c r="O75" s="209"/>
      <c r="AF75" s="65" t="str">
        <f t="shared" si="2"/>
        <v/>
      </c>
      <c r="AG75" s="65">
        <f t="shared" si="3"/>
        <v>0</v>
      </c>
    </row>
    <row r="76" spans="2:33" ht="39" customHeight="1" x14ac:dyDescent="0.25">
      <c r="C76" s="64"/>
      <c r="D76" s="210"/>
      <c r="E76" s="211"/>
      <c r="H76" s="211"/>
      <c r="I76" s="211"/>
      <c r="J76" s="211"/>
      <c r="K76" s="211"/>
      <c r="L76" s="211"/>
      <c r="M76" s="211"/>
      <c r="N76" s="209"/>
      <c r="O76" s="209"/>
      <c r="AF76" s="65" t="str">
        <f t="shared" si="2"/>
        <v/>
      </c>
      <c r="AG76" s="65">
        <f t="shared" si="3"/>
        <v>0</v>
      </c>
    </row>
    <row r="77" spans="2:33" ht="39" customHeight="1" x14ac:dyDescent="0.25">
      <c r="C77" s="64"/>
      <c r="D77" s="210"/>
      <c r="E77" s="211"/>
      <c r="H77" s="211"/>
      <c r="I77" s="211"/>
      <c r="J77" s="211"/>
      <c r="K77" s="211"/>
      <c r="L77" s="211"/>
      <c r="M77" s="211"/>
      <c r="N77" s="209"/>
      <c r="O77" s="209"/>
      <c r="AF77" s="65" t="str">
        <f t="shared" si="2"/>
        <v/>
      </c>
      <c r="AG77" s="65">
        <f t="shared" si="3"/>
        <v>0</v>
      </c>
    </row>
    <row r="78" spans="2:33" ht="39" customHeight="1" x14ac:dyDescent="0.25">
      <c r="C78" s="64"/>
      <c r="D78" s="210"/>
      <c r="E78" s="211"/>
      <c r="H78" s="211"/>
      <c r="I78" s="211"/>
      <c r="J78" s="211"/>
      <c r="K78" s="211"/>
      <c r="L78" s="211"/>
      <c r="M78" s="211"/>
      <c r="N78" s="209"/>
      <c r="O78" s="209"/>
      <c r="AF78" s="65" t="str">
        <f t="shared" si="2"/>
        <v/>
      </c>
      <c r="AG78" s="65">
        <f t="shared" si="3"/>
        <v>0</v>
      </c>
    </row>
    <row r="79" spans="2:33" ht="39" customHeight="1" x14ac:dyDescent="0.25">
      <c r="C79" s="64"/>
      <c r="D79" s="210" t="str">
        <f>IF(C79="","","- "&amp; C79&amp;CHAR(10))
&amp;IF(C80="","","- "&amp; C80&amp;CHAR(10))
&amp;IF(C81="","","- "&amp; C81&amp;CHAR(10))
&amp;IF(C82="","","- "&amp; C82&amp;CHAR(10))
&amp;IF(C83="","","- "&amp; C83&amp;CHAR(10))
&amp;IF(C84="","","- "&amp; C84&amp;CHAR(10))
&amp;IF(C85="","","- "&amp; C85&amp;CHAR(10))
&amp;IF(C86="","","- "&amp; C86&amp;CHAR(10))
&amp;IF(C87="","","- "&amp; C87&amp;CHAR(10))
&amp;IF(C88="","","- "&amp; C88&amp;CHAR(10))</f>
        <v/>
      </c>
      <c r="E79" s="211"/>
      <c r="H79" s="211"/>
      <c r="I79" s="211"/>
      <c r="J79" s="211"/>
      <c r="K79" s="211"/>
      <c r="L79" s="211"/>
      <c r="M79" s="211"/>
      <c r="N79" s="209"/>
      <c r="O79" s="209"/>
      <c r="AF79" s="65" t="str">
        <f t="shared" si="2"/>
        <v/>
      </c>
      <c r="AG79" s="65" t="str">
        <f t="shared" si="3"/>
        <v/>
      </c>
    </row>
    <row r="80" spans="2:33" ht="39" customHeight="1" x14ac:dyDescent="0.25">
      <c r="C80" s="64"/>
      <c r="D80" s="210"/>
      <c r="E80" s="211"/>
      <c r="H80" s="211"/>
      <c r="I80" s="211"/>
      <c r="J80" s="211"/>
      <c r="K80" s="211"/>
      <c r="L80" s="211"/>
      <c r="M80" s="211"/>
      <c r="N80" s="209"/>
      <c r="O80" s="209"/>
      <c r="AF80" s="65" t="str">
        <f t="shared" si="2"/>
        <v/>
      </c>
      <c r="AG80" s="65">
        <f t="shared" si="3"/>
        <v>0</v>
      </c>
    </row>
    <row r="81" spans="3:33" ht="39" customHeight="1" x14ac:dyDescent="0.25">
      <c r="C81" s="64"/>
      <c r="D81" s="210"/>
      <c r="E81" s="211"/>
      <c r="H81" s="211"/>
      <c r="I81" s="211"/>
      <c r="J81" s="211"/>
      <c r="K81" s="211"/>
      <c r="L81" s="211"/>
      <c r="M81" s="211"/>
      <c r="N81" s="209"/>
      <c r="O81" s="209"/>
      <c r="AF81" s="65" t="str">
        <f t="shared" si="2"/>
        <v/>
      </c>
      <c r="AG81" s="65">
        <f t="shared" si="3"/>
        <v>0</v>
      </c>
    </row>
    <row r="82" spans="3:33" ht="39" customHeight="1" x14ac:dyDescent="0.25">
      <c r="C82" s="64"/>
      <c r="D82" s="210"/>
      <c r="E82" s="211"/>
      <c r="H82" s="211"/>
      <c r="I82" s="211"/>
      <c r="J82" s="211"/>
      <c r="K82" s="211"/>
      <c r="L82" s="211"/>
      <c r="M82" s="211"/>
      <c r="N82" s="209"/>
      <c r="O82" s="209"/>
      <c r="AF82" s="65" t="str">
        <f t="shared" si="2"/>
        <v/>
      </c>
      <c r="AG82" s="65">
        <f t="shared" si="3"/>
        <v>0</v>
      </c>
    </row>
    <row r="83" spans="3:33" ht="39" customHeight="1" x14ac:dyDescent="0.25">
      <c r="C83" s="64"/>
      <c r="D83" s="210"/>
      <c r="E83" s="211"/>
      <c r="H83" s="211"/>
      <c r="I83" s="211"/>
      <c r="J83" s="211"/>
      <c r="K83" s="211"/>
      <c r="L83" s="211"/>
      <c r="M83" s="211"/>
      <c r="N83" s="209"/>
      <c r="O83" s="209"/>
      <c r="AF83" s="65" t="str">
        <f t="shared" si="2"/>
        <v/>
      </c>
      <c r="AG83" s="65">
        <f t="shared" si="3"/>
        <v>0</v>
      </c>
    </row>
    <row r="84" spans="3:33" ht="39" customHeight="1" x14ac:dyDescent="0.25">
      <c r="C84" s="64"/>
      <c r="D84" s="210"/>
      <c r="E84" s="211"/>
      <c r="H84" s="211"/>
      <c r="I84" s="211"/>
      <c r="J84" s="211"/>
      <c r="K84" s="211"/>
      <c r="L84" s="211"/>
      <c r="M84" s="211"/>
      <c r="N84" s="209"/>
      <c r="O84" s="209"/>
      <c r="AF84" s="65" t="str">
        <f t="shared" si="2"/>
        <v/>
      </c>
      <c r="AG84" s="65">
        <f t="shared" si="3"/>
        <v>0</v>
      </c>
    </row>
    <row r="85" spans="3:33" ht="39" customHeight="1" x14ac:dyDescent="0.25">
      <c r="C85" s="64"/>
      <c r="D85" s="210"/>
      <c r="E85" s="211"/>
      <c r="H85" s="211"/>
      <c r="I85" s="211"/>
      <c r="J85" s="211"/>
      <c r="K85" s="211"/>
      <c r="L85" s="211"/>
      <c r="M85" s="211"/>
      <c r="N85" s="209"/>
      <c r="O85" s="209"/>
      <c r="AF85" s="65" t="str">
        <f t="shared" si="2"/>
        <v/>
      </c>
      <c r="AG85" s="65">
        <f t="shared" si="3"/>
        <v>0</v>
      </c>
    </row>
    <row r="86" spans="3:33" ht="39" customHeight="1" x14ac:dyDescent="0.25">
      <c r="C86" s="64"/>
      <c r="D86" s="210"/>
      <c r="E86" s="211"/>
      <c r="H86" s="211"/>
      <c r="I86" s="211"/>
      <c r="J86" s="211"/>
      <c r="K86" s="211"/>
      <c r="L86" s="211"/>
      <c r="M86" s="211"/>
      <c r="N86" s="209"/>
      <c r="O86" s="209"/>
      <c r="AF86" s="65" t="str">
        <f t="shared" si="2"/>
        <v/>
      </c>
      <c r="AG86" s="65">
        <f t="shared" si="3"/>
        <v>0</v>
      </c>
    </row>
    <row r="87" spans="3:33" ht="39" customHeight="1" x14ac:dyDescent="0.25">
      <c r="C87" s="64"/>
      <c r="D87" s="210"/>
      <c r="E87" s="211"/>
      <c r="H87" s="211"/>
      <c r="I87" s="211"/>
      <c r="J87" s="211"/>
      <c r="K87" s="211"/>
      <c r="L87" s="211"/>
      <c r="M87" s="211"/>
      <c r="N87" s="209"/>
      <c r="O87" s="209"/>
      <c r="AF87" s="65" t="str">
        <f t="shared" si="2"/>
        <v/>
      </c>
      <c r="AG87" s="65">
        <f t="shared" si="3"/>
        <v>0</v>
      </c>
    </row>
    <row r="88" spans="3:33" ht="39" customHeight="1" x14ac:dyDescent="0.25">
      <c r="C88" s="64"/>
      <c r="D88" s="210"/>
      <c r="E88" s="211"/>
      <c r="H88" s="211"/>
      <c r="I88" s="211"/>
      <c r="J88" s="211"/>
      <c r="K88" s="211"/>
      <c r="L88" s="211"/>
      <c r="M88" s="211"/>
      <c r="N88" s="209"/>
      <c r="O88" s="209"/>
      <c r="AF88" s="65" t="str">
        <f t="shared" si="2"/>
        <v/>
      </c>
      <c r="AG88" s="65">
        <f t="shared" si="3"/>
        <v>0</v>
      </c>
    </row>
    <row r="89" spans="3:33" ht="39" customHeight="1" x14ac:dyDescent="0.25">
      <c r="C89" s="64"/>
      <c r="D89" s="210" t="str">
        <f>IF(C89="","","- "&amp; C89&amp;CHAR(10))
&amp;IF(C90="","","- "&amp; C90&amp;CHAR(10))
&amp;IF(C91="","","- "&amp; C91&amp;CHAR(10))
&amp;IF(C92="","","- "&amp; C92&amp;CHAR(10))
&amp;IF(C93="","","- "&amp; C93&amp;CHAR(10))
&amp;IF(C94="","","- "&amp; C94&amp;CHAR(10))
&amp;IF(C95="","","- "&amp; C95&amp;CHAR(10))
&amp;IF(C96="","","- "&amp; C96&amp;CHAR(10))
&amp;IF(C97="","","- "&amp; C97&amp;CHAR(10))
&amp;IF(C98="","","- "&amp; C98&amp;CHAR(10))</f>
        <v/>
      </c>
      <c r="E89" s="211"/>
      <c r="H89" s="211"/>
      <c r="I89" s="211"/>
      <c r="J89" s="211"/>
      <c r="K89" s="211"/>
      <c r="L89" s="211"/>
      <c r="M89" s="211"/>
      <c r="N89" s="209"/>
      <c r="O89" s="209"/>
      <c r="AF89" s="65" t="str">
        <f t="shared" si="2"/>
        <v/>
      </c>
      <c r="AG89" s="65" t="str">
        <f t="shared" si="3"/>
        <v/>
      </c>
    </row>
    <row r="90" spans="3:33" ht="39" customHeight="1" x14ac:dyDescent="0.25">
      <c r="C90" s="64"/>
      <c r="D90" s="210"/>
      <c r="E90" s="211"/>
      <c r="H90" s="211"/>
      <c r="I90" s="211"/>
      <c r="J90" s="211"/>
      <c r="K90" s="211"/>
      <c r="L90" s="211"/>
      <c r="M90" s="211"/>
      <c r="N90" s="209"/>
      <c r="O90" s="209"/>
      <c r="AF90" s="65" t="str">
        <f t="shared" si="2"/>
        <v/>
      </c>
      <c r="AG90" s="65">
        <f t="shared" si="3"/>
        <v>0</v>
      </c>
    </row>
    <row r="91" spans="3:33" ht="39" customHeight="1" x14ac:dyDescent="0.25">
      <c r="C91" s="64"/>
      <c r="D91" s="210"/>
      <c r="E91" s="211"/>
      <c r="H91" s="211"/>
      <c r="I91" s="211"/>
      <c r="J91" s="211"/>
      <c r="K91" s="211"/>
      <c r="L91" s="211"/>
      <c r="M91" s="211"/>
      <c r="N91" s="209"/>
      <c r="O91" s="209"/>
      <c r="AF91" s="65" t="str">
        <f t="shared" si="2"/>
        <v/>
      </c>
      <c r="AG91" s="65">
        <f t="shared" si="3"/>
        <v>0</v>
      </c>
    </row>
    <row r="92" spans="3:33" ht="39" customHeight="1" x14ac:dyDescent="0.25">
      <c r="C92" s="64"/>
      <c r="D92" s="210"/>
      <c r="E92" s="211"/>
      <c r="H92" s="211"/>
      <c r="I92" s="211"/>
      <c r="J92" s="211"/>
      <c r="K92" s="211"/>
      <c r="L92" s="211"/>
      <c r="M92" s="211"/>
      <c r="N92" s="209"/>
      <c r="O92" s="209"/>
      <c r="AF92" s="65" t="str">
        <f t="shared" si="2"/>
        <v/>
      </c>
      <c r="AG92" s="65">
        <f t="shared" si="3"/>
        <v>0</v>
      </c>
    </row>
    <row r="93" spans="3:33" ht="39" customHeight="1" x14ac:dyDescent="0.25">
      <c r="C93" s="64"/>
      <c r="D93" s="210"/>
      <c r="E93" s="211"/>
      <c r="H93" s="211"/>
      <c r="I93" s="211"/>
      <c r="J93" s="211"/>
      <c r="K93" s="211"/>
      <c r="L93" s="211"/>
      <c r="M93" s="211"/>
      <c r="N93" s="209"/>
      <c r="O93" s="209"/>
      <c r="AF93" s="65" t="str">
        <f t="shared" si="2"/>
        <v/>
      </c>
      <c r="AG93" s="65">
        <f t="shared" si="3"/>
        <v>0</v>
      </c>
    </row>
    <row r="94" spans="3:33" ht="39" customHeight="1" x14ac:dyDescent="0.25">
      <c r="C94" s="64"/>
      <c r="D94" s="210"/>
      <c r="E94" s="211"/>
      <c r="H94" s="211"/>
      <c r="I94" s="211"/>
      <c r="J94" s="211"/>
      <c r="K94" s="211"/>
      <c r="L94" s="211"/>
      <c r="M94" s="211"/>
      <c r="N94" s="209"/>
      <c r="O94" s="209"/>
      <c r="AF94" s="65" t="str">
        <f t="shared" si="2"/>
        <v/>
      </c>
      <c r="AG94" s="65">
        <f t="shared" si="3"/>
        <v>0</v>
      </c>
    </row>
    <row r="95" spans="3:33" ht="39" customHeight="1" x14ac:dyDescent="0.25">
      <c r="C95" s="64"/>
      <c r="D95" s="210"/>
      <c r="E95" s="211"/>
      <c r="H95" s="211"/>
      <c r="I95" s="211"/>
      <c r="J95" s="211"/>
      <c r="K95" s="211"/>
      <c r="L95" s="211"/>
      <c r="M95" s="211"/>
      <c r="N95" s="209"/>
      <c r="O95" s="209"/>
      <c r="AF95" s="65" t="str">
        <f t="shared" si="2"/>
        <v/>
      </c>
      <c r="AG95" s="65">
        <f t="shared" si="3"/>
        <v>0</v>
      </c>
    </row>
    <row r="96" spans="3:33" ht="39" customHeight="1" x14ac:dyDescent="0.25">
      <c r="C96" s="64"/>
      <c r="D96" s="210"/>
      <c r="E96" s="211"/>
      <c r="H96" s="211"/>
      <c r="I96" s="211"/>
      <c r="J96" s="211"/>
      <c r="K96" s="211"/>
      <c r="L96" s="211"/>
      <c r="M96" s="211"/>
      <c r="N96" s="209"/>
      <c r="O96" s="209"/>
      <c r="AF96" s="65" t="str">
        <f t="shared" si="2"/>
        <v/>
      </c>
      <c r="AG96" s="65">
        <f t="shared" si="3"/>
        <v>0</v>
      </c>
    </row>
    <row r="97" spans="3:33" ht="39" customHeight="1" x14ac:dyDescent="0.25">
      <c r="C97" s="64"/>
      <c r="D97" s="210"/>
      <c r="E97" s="211"/>
      <c r="H97" s="211"/>
      <c r="I97" s="211"/>
      <c r="J97" s="211"/>
      <c r="K97" s="211"/>
      <c r="L97" s="211"/>
      <c r="M97" s="211"/>
      <c r="N97" s="209"/>
      <c r="O97" s="209"/>
      <c r="AF97" s="65" t="str">
        <f t="shared" si="2"/>
        <v/>
      </c>
      <c r="AG97" s="65">
        <f t="shared" si="3"/>
        <v>0</v>
      </c>
    </row>
    <row r="98" spans="3:33" ht="39" customHeight="1" x14ac:dyDescent="0.25">
      <c r="C98" s="64"/>
      <c r="D98" s="210"/>
      <c r="E98" s="211"/>
      <c r="H98" s="211"/>
      <c r="I98" s="211"/>
      <c r="J98" s="211"/>
      <c r="K98" s="211"/>
      <c r="L98" s="211"/>
      <c r="M98" s="211"/>
      <c r="N98" s="209"/>
      <c r="O98" s="209"/>
      <c r="AF98" s="65" t="str">
        <f t="shared" si="2"/>
        <v/>
      </c>
      <c r="AG98" s="65">
        <f t="shared" si="3"/>
        <v>0</v>
      </c>
    </row>
    <row r="99" spans="3:33" ht="39" customHeight="1" x14ac:dyDescent="0.25">
      <c r="C99" s="64"/>
      <c r="D99" s="210" t="str">
        <f>IF(C99="","","- "&amp; C99&amp;CHAR(10))
&amp;IF(C100="","","- "&amp; C100&amp;CHAR(10))
&amp;IF(C101="","","- "&amp; C101&amp;CHAR(10))
&amp;IF(C102="","","- "&amp; C102&amp;CHAR(10))
&amp;IF(C103="","","- "&amp; C103&amp;CHAR(10))
&amp;IF(C104="","","- "&amp; C104&amp;CHAR(10))
&amp;IF(C105="","","- "&amp; C105&amp;CHAR(10))
&amp;IF(C106="","","- "&amp; C106&amp;CHAR(10))
&amp;IF(C107="","","- "&amp; C107&amp;CHAR(10))
&amp;IF(C108="","","- "&amp; C108&amp;CHAR(10))</f>
        <v/>
      </c>
      <c r="E99" s="211"/>
      <c r="H99" s="211"/>
      <c r="I99" s="211"/>
      <c r="J99" s="211"/>
      <c r="K99" s="211"/>
      <c r="L99" s="211"/>
      <c r="M99" s="211"/>
      <c r="N99" s="209"/>
      <c r="O99" s="209"/>
      <c r="AF99" s="65" t="str">
        <f t="shared" si="2"/>
        <v/>
      </c>
      <c r="AG99" s="65" t="str">
        <f t="shared" si="3"/>
        <v/>
      </c>
    </row>
    <row r="100" spans="3:33" ht="39" customHeight="1" x14ac:dyDescent="0.25">
      <c r="C100" s="64"/>
      <c r="D100" s="210"/>
      <c r="E100" s="211"/>
      <c r="H100" s="211"/>
      <c r="I100" s="211"/>
      <c r="J100" s="211"/>
      <c r="K100" s="211"/>
      <c r="L100" s="211"/>
      <c r="M100" s="211"/>
      <c r="N100" s="209"/>
      <c r="O100" s="209"/>
      <c r="AF100" s="65" t="str">
        <f t="shared" si="2"/>
        <v/>
      </c>
      <c r="AG100" s="65">
        <f t="shared" si="3"/>
        <v>0</v>
      </c>
    </row>
    <row r="101" spans="3:33" ht="39" customHeight="1" x14ac:dyDescent="0.25">
      <c r="C101" s="64"/>
      <c r="D101" s="210"/>
      <c r="E101" s="211"/>
      <c r="H101" s="211"/>
      <c r="I101" s="211"/>
      <c r="J101" s="211"/>
      <c r="K101" s="211"/>
      <c r="L101" s="211"/>
      <c r="M101" s="211"/>
      <c r="N101" s="209"/>
      <c r="O101" s="209"/>
      <c r="AF101" s="65" t="str">
        <f t="shared" si="2"/>
        <v/>
      </c>
      <c r="AG101" s="65">
        <f t="shared" si="3"/>
        <v>0</v>
      </c>
    </row>
    <row r="102" spans="3:33" ht="39" customHeight="1" x14ac:dyDescent="0.25">
      <c r="C102" s="64"/>
      <c r="D102" s="210"/>
      <c r="E102" s="211"/>
      <c r="H102" s="211"/>
      <c r="I102" s="211"/>
      <c r="J102" s="211"/>
      <c r="K102" s="211"/>
      <c r="L102" s="211"/>
      <c r="M102" s="211"/>
      <c r="N102" s="209"/>
      <c r="O102" s="209"/>
      <c r="AF102" s="65" t="str">
        <f t="shared" si="2"/>
        <v/>
      </c>
      <c r="AG102" s="65">
        <f t="shared" si="3"/>
        <v>0</v>
      </c>
    </row>
    <row r="103" spans="3:33" ht="39" customHeight="1" x14ac:dyDescent="0.25">
      <c r="C103" s="64"/>
      <c r="D103" s="210"/>
      <c r="E103" s="211"/>
      <c r="H103" s="211"/>
      <c r="I103" s="211"/>
      <c r="J103" s="211"/>
      <c r="K103" s="211"/>
      <c r="L103" s="211"/>
      <c r="M103" s="211"/>
      <c r="N103" s="209"/>
      <c r="O103" s="209"/>
      <c r="AF103" s="65" t="str">
        <f t="shared" si="2"/>
        <v/>
      </c>
      <c r="AG103" s="65">
        <f t="shared" si="3"/>
        <v>0</v>
      </c>
    </row>
    <row r="104" spans="3:33" ht="39" customHeight="1" x14ac:dyDescent="0.25">
      <c r="C104" s="64"/>
      <c r="D104" s="210"/>
      <c r="E104" s="211"/>
      <c r="H104" s="211"/>
      <c r="I104" s="211"/>
      <c r="J104" s="211"/>
      <c r="K104" s="211"/>
      <c r="L104" s="211"/>
      <c r="M104" s="211"/>
      <c r="N104" s="209"/>
      <c r="O104" s="209"/>
      <c r="AF104" s="65" t="str">
        <f t="shared" si="2"/>
        <v/>
      </c>
      <c r="AG104" s="65">
        <f t="shared" si="3"/>
        <v>0</v>
      </c>
    </row>
    <row r="105" spans="3:33" ht="39" customHeight="1" x14ac:dyDescent="0.25">
      <c r="C105" s="64"/>
      <c r="D105" s="210"/>
      <c r="E105" s="211"/>
      <c r="H105" s="211"/>
      <c r="I105" s="211"/>
      <c r="J105" s="211"/>
      <c r="K105" s="211"/>
      <c r="L105" s="211"/>
      <c r="M105" s="211"/>
      <c r="N105" s="209"/>
      <c r="O105" s="209"/>
      <c r="AF105" s="65" t="str">
        <f t="shared" si="2"/>
        <v/>
      </c>
      <c r="AG105" s="65">
        <f t="shared" si="3"/>
        <v>0</v>
      </c>
    </row>
    <row r="106" spans="3:33" ht="39" customHeight="1" x14ac:dyDescent="0.25">
      <c r="C106" s="64"/>
      <c r="D106" s="210"/>
      <c r="E106" s="211"/>
      <c r="H106" s="211"/>
      <c r="I106" s="211"/>
      <c r="J106" s="211"/>
      <c r="K106" s="211"/>
      <c r="L106" s="211"/>
      <c r="M106" s="211"/>
      <c r="N106" s="209"/>
      <c r="O106" s="209"/>
      <c r="AF106" s="65" t="str">
        <f t="shared" si="2"/>
        <v/>
      </c>
      <c r="AG106" s="65">
        <f t="shared" si="3"/>
        <v>0</v>
      </c>
    </row>
    <row r="107" spans="3:33" ht="39" customHeight="1" x14ac:dyDescent="0.25">
      <c r="C107" s="64"/>
      <c r="D107" s="210"/>
      <c r="E107" s="211"/>
      <c r="H107" s="211"/>
      <c r="I107" s="211"/>
      <c r="J107" s="211"/>
      <c r="K107" s="211"/>
      <c r="L107" s="211"/>
      <c r="M107" s="211"/>
      <c r="N107" s="209"/>
      <c r="O107" s="209"/>
      <c r="AF107" s="65" t="str">
        <f t="shared" si="2"/>
        <v/>
      </c>
      <c r="AG107" s="65">
        <f t="shared" si="3"/>
        <v>0</v>
      </c>
    </row>
    <row r="108" spans="3:33" ht="39" customHeight="1" x14ac:dyDescent="0.25">
      <c r="C108" s="64"/>
      <c r="D108" s="210"/>
      <c r="E108" s="211"/>
      <c r="H108" s="211"/>
      <c r="I108" s="211"/>
      <c r="J108" s="211"/>
      <c r="K108" s="211"/>
      <c r="L108" s="211"/>
      <c r="M108" s="211"/>
      <c r="N108" s="209"/>
      <c r="O108" s="209"/>
      <c r="AF108" s="65" t="str">
        <f t="shared" si="2"/>
        <v/>
      </c>
      <c r="AG108" s="65">
        <f t="shared" si="3"/>
        <v>0</v>
      </c>
    </row>
    <row r="109" spans="3:33" ht="39" customHeight="1" x14ac:dyDescent="0.25">
      <c r="C109" s="64"/>
      <c r="D109" s="210" t="str">
        <f>IF(C109="","","- "&amp; C109&amp;CHAR(10))
&amp;IF(C110="","","- "&amp; C110&amp;CHAR(10))
&amp;IF(C111="","","- "&amp; C111&amp;CHAR(10))
&amp;IF(C112="","","- "&amp; C112&amp;CHAR(10))
&amp;IF(C113="","","- "&amp; C113&amp;CHAR(10))
&amp;IF(C114="","","- "&amp; C114&amp;CHAR(10))
&amp;IF(C115="","","- "&amp; C115&amp;CHAR(10))
&amp;IF(C116="","","- "&amp; C116&amp;CHAR(10))
&amp;IF(C117="","","- "&amp; C117&amp;CHAR(10))
&amp;IF(C118="","","- "&amp; C118&amp;CHAR(10))</f>
        <v/>
      </c>
      <c r="E109" s="211"/>
      <c r="H109" s="211"/>
      <c r="I109" s="211"/>
      <c r="J109" s="211"/>
      <c r="K109" s="211"/>
      <c r="L109" s="211"/>
      <c r="M109" s="211"/>
      <c r="N109" s="209"/>
      <c r="O109" s="209"/>
      <c r="AF109" s="65" t="str">
        <f t="shared" si="2"/>
        <v/>
      </c>
      <c r="AG109" s="65" t="str">
        <f t="shared" si="3"/>
        <v/>
      </c>
    </row>
    <row r="110" spans="3:33" ht="39" customHeight="1" x14ac:dyDescent="0.25">
      <c r="C110" s="64"/>
      <c r="D110" s="210"/>
      <c r="E110" s="211"/>
      <c r="H110" s="211"/>
      <c r="I110" s="211"/>
      <c r="J110" s="211"/>
      <c r="K110" s="211"/>
      <c r="L110" s="211"/>
      <c r="M110" s="211"/>
      <c r="N110" s="209"/>
      <c r="O110" s="209"/>
      <c r="AF110" s="65" t="str">
        <f t="shared" si="2"/>
        <v/>
      </c>
      <c r="AG110" s="65">
        <f t="shared" si="3"/>
        <v>0</v>
      </c>
    </row>
    <row r="111" spans="3:33" ht="39" customHeight="1" x14ac:dyDescent="0.25">
      <c r="C111" s="64"/>
      <c r="D111" s="210"/>
      <c r="E111" s="211"/>
      <c r="H111" s="211"/>
      <c r="I111" s="211"/>
      <c r="J111" s="211"/>
      <c r="K111" s="211"/>
      <c r="L111" s="211"/>
      <c r="M111" s="211"/>
      <c r="N111" s="209"/>
      <c r="O111" s="209"/>
      <c r="AF111" s="65" t="str">
        <f t="shared" si="2"/>
        <v/>
      </c>
      <c r="AG111" s="65">
        <f t="shared" si="3"/>
        <v>0</v>
      </c>
    </row>
    <row r="112" spans="3:33" ht="39" customHeight="1" x14ac:dyDescent="0.25">
      <c r="C112" s="64"/>
      <c r="D112" s="210"/>
      <c r="E112" s="211"/>
      <c r="H112" s="211"/>
      <c r="I112" s="211"/>
      <c r="J112" s="211"/>
      <c r="K112" s="211"/>
      <c r="L112" s="211"/>
      <c r="M112" s="211"/>
      <c r="N112" s="209"/>
      <c r="O112" s="209"/>
      <c r="AF112" s="65" t="str">
        <f t="shared" si="2"/>
        <v/>
      </c>
      <c r="AG112" s="65">
        <f t="shared" si="3"/>
        <v>0</v>
      </c>
    </row>
    <row r="113" spans="3:33" ht="39" customHeight="1" x14ac:dyDescent="0.25">
      <c r="C113" s="64"/>
      <c r="D113" s="210"/>
      <c r="E113" s="211"/>
      <c r="H113" s="211"/>
      <c r="I113" s="211"/>
      <c r="J113" s="211"/>
      <c r="K113" s="211"/>
      <c r="L113" s="211"/>
      <c r="M113" s="211"/>
      <c r="N113" s="209"/>
      <c r="O113" s="209"/>
      <c r="AF113" s="65" t="str">
        <f t="shared" si="2"/>
        <v/>
      </c>
      <c r="AG113" s="65">
        <f t="shared" si="3"/>
        <v>0</v>
      </c>
    </row>
    <row r="114" spans="3:33" ht="39" customHeight="1" x14ac:dyDescent="0.25">
      <c r="C114" s="64"/>
      <c r="D114" s="210"/>
      <c r="E114" s="211"/>
      <c r="H114" s="211"/>
      <c r="I114" s="211"/>
      <c r="J114" s="211"/>
      <c r="K114" s="211"/>
      <c r="L114" s="211"/>
      <c r="M114" s="211"/>
      <c r="N114" s="209"/>
      <c r="O114" s="209"/>
      <c r="AF114" s="65" t="str">
        <f t="shared" si="2"/>
        <v/>
      </c>
      <c r="AG114" s="65">
        <f t="shared" si="3"/>
        <v>0</v>
      </c>
    </row>
    <row r="115" spans="3:33" ht="39" customHeight="1" x14ac:dyDescent="0.25">
      <c r="C115" s="64"/>
      <c r="D115" s="210"/>
      <c r="E115" s="211"/>
      <c r="H115" s="211"/>
      <c r="I115" s="211"/>
      <c r="J115" s="211"/>
      <c r="K115" s="211"/>
      <c r="L115" s="211"/>
      <c r="M115" s="211"/>
      <c r="N115" s="209"/>
      <c r="O115" s="209"/>
      <c r="AF115" s="65" t="str">
        <f t="shared" si="2"/>
        <v/>
      </c>
      <c r="AG115" s="65">
        <f t="shared" si="3"/>
        <v>0</v>
      </c>
    </row>
    <row r="116" spans="3:33" ht="39" customHeight="1" x14ac:dyDescent="0.25">
      <c r="C116" s="64"/>
      <c r="D116" s="210"/>
      <c r="E116" s="211"/>
      <c r="H116" s="211"/>
      <c r="I116" s="211"/>
      <c r="J116" s="211"/>
      <c r="K116" s="211"/>
      <c r="L116" s="211"/>
      <c r="M116" s="211"/>
      <c r="N116" s="209"/>
      <c r="O116" s="209"/>
      <c r="AF116" s="65" t="str">
        <f t="shared" si="2"/>
        <v/>
      </c>
      <c r="AG116" s="65">
        <f t="shared" si="3"/>
        <v>0</v>
      </c>
    </row>
    <row r="117" spans="3:33" ht="39" customHeight="1" x14ac:dyDescent="0.25">
      <c r="C117" s="64"/>
      <c r="D117" s="210"/>
      <c r="E117" s="211"/>
      <c r="H117" s="211"/>
      <c r="I117" s="211"/>
      <c r="J117" s="211"/>
      <c r="K117" s="211"/>
      <c r="L117" s="211"/>
      <c r="M117" s="211"/>
      <c r="N117" s="209"/>
      <c r="O117" s="209"/>
      <c r="AF117" s="65" t="str">
        <f t="shared" si="2"/>
        <v/>
      </c>
      <c r="AG117" s="65">
        <f t="shared" si="3"/>
        <v>0</v>
      </c>
    </row>
    <row r="118" spans="3:33" ht="39" customHeight="1" x14ac:dyDescent="0.25">
      <c r="C118" s="64"/>
      <c r="D118" s="210"/>
      <c r="E118" s="211"/>
      <c r="H118" s="211"/>
      <c r="I118" s="211"/>
      <c r="J118" s="211"/>
      <c r="K118" s="211"/>
      <c r="L118" s="211"/>
      <c r="M118" s="211"/>
      <c r="N118" s="209"/>
      <c r="O118" s="209"/>
      <c r="AF118" s="65" t="str">
        <f t="shared" si="2"/>
        <v/>
      </c>
      <c r="AG118" s="65">
        <f t="shared" si="3"/>
        <v>0</v>
      </c>
    </row>
    <row r="119" spans="3:33" ht="39" customHeight="1" x14ac:dyDescent="0.25">
      <c r="C119" s="64"/>
      <c r="D119" s="210" t="str">
        <f>IF(C119="","","- "&amp; C119&amp;CHAR(10))
&amp;IF(C120="","","- "&amp; C120&amp;CHAR(10))
&amp;IF(C121="","","- "&amp; C121&amp;CHAR(10))
&amp;IF(C122="","","- "&amp; C122&amp;CHAR(10))
&amp;IF(C123="","","- "&amp; C123&amp;CHAR(10))
&amp;IF(C124="","","- "&amp; C124&amp;CHAR(10))
&amp;IF(C125="","","- "&amp; C125&amp;CHAR(10))
&amp;IF(C126="","","- "&amp; C126&amp;CHAR(10))
&amp;IF(C127="","","- "&amp; C127&amp;CHAR(10))
&amp;IF(C128="","","- "&amp; C128&amp;CHAR(10))</f>
        <v/>
      </c>
      <c r="E119" s="211"/>
      <c r="H119" s="211"/>
      <c r="I119" s="211"/>
      <c r="J119" s="211"/>
      <c r="K119" s="211"/>
      <c r="L119" s="211"/>
      <c r="M119" s="211"/>
      <c r="N119" s="209"/>
      <c r="O119" s="209"/>
      <c r="AF119" s="65" t="str">
        <f t="shared" si="2"/>
        <v/>
      </c>
      <c r="AG119" s="65" t="str">
        <f t="shared" si="3"/>
        <v/>
      </c>
    </row>
    <row r="120" spans="3:33" ht="39" customHeight="1" x14ac:dyDescent="0.25">
      <c r="C120" s="64"/>
      <c r="D120" s="210"/>
      <c r="E120" s="211"/>
      <c r="H120" s="211"/>
      <c r="I120" s="211"/>
      <c r="J120" s="211"/>
      <c r="K120" s="211"/>
      <c r="L120" s="211"/>
      <c r="M120" s="211"/>
      <c r="N120" s="209"/>
      <c r="O120" s="209"/>
      <c r="AF120" s="65" t="str">
        <f t="shared" si="2"/>
        <v/>
      </c>
      <c r="AG120" s="65">
        <f t="shared" si="3"/>
        <v>0</v>
      </c>
    </row>
    <row r="121" spans="3:33" ht="39" customHeight="1" x14ac:dyDescent="0.25">
      <c r="C121" s="64"/>
      <c r="D121" s="210"/>
      <c r="E121" s="211"/>
      <c r="H121" s="211"/>
      <c r="I121" s="211"/>
      <c r="J121" s="211"/>
      <c r="K121" s="211"/>
      <c r="L121" s="211"/>
      <c r="M121" s="211"/>
      <c r="N121" s="209"/>
      <c r="O121" s="209"/>
      <c r="AF121" s="65" t="str">
        <f t="shared" si="2"/>
        <v/>
      </c>
      <c r="AG121" s="65">
        <f t="shared" si="3"/>
        <v>0</v>
      </c>
    </row>
    <row r="122" spans="3:33" ht="39" customHeight="1" x14ac:dyDescent="0.25">
      <c r="C122" s="64"/>
      <c r="D122" s="210"/>
      <c r="E122" s="211"/>
      <c r="H122" s="211"/>
      <c r="I122" s="211"/>
      <c r="J122" s="211"/>
      <c r="K122" s="211"/>
      <c r="L122" s="211"/>
      <c r="M122" s="211"/>
      <c r="N122" s="209"/>
      <c r="O122" s="209"/>
      <c r="AF122" s="65" t="str">
        <f t="shared" si="2"/>
        <v/>
      </c>
      <c r="AG122" s="65">
        <f t="shared" si="3"/>
        <v>0</v>
      </c>
    </row>
    <row r="123" spans="3:33" ht="39" customHeight="1" x14ac:dyDescent="0.25">
      <c r="C123" s="64"/>
      <c r="D123" s="210"/>
      <c r="E123" s="211"/>
      <c r="H123" s="211"/>
      <c r="I123" s="211"/>
      <c r="J123" s="211"/>
      <c r="K123" s="211"/>
      <c r="L123" s="211"/>
      <c r="M123" s="211"/>
      <c r="N123" s="209"/>
      <c r="O123" s="209"/>
      <c r="AF123" s="65" t="str">
        <f t="shared" si="2"/>
        <v/>
      </c>
      <c r="AG123" s="65">
        <f t="shared" si="3"/>
        <v>0</v>
      </c>
    </row>
    <row r="124" spans="3:33" ht="39" customHeight="1" x14ac:dyDescent="0.25">
      <c r="C124" s="64"/>
      <c r="D124" s="210"/>
      <c r="E124" s="211"/>
      <c r="H124" s="211"/>
      <c r="I124" s="211"/>
      <c r="J124" s="211"/>
      <c r="K124" s="211"/>
      <c r="L124" s="211"/>
      <c r="M124" s="211"/>
      <c r="N124" s="209"/>
      <c r="O124" s="209"/>
      <c r="AF124" s="65" t="str">
        <f t="shared" si="2"/>
        <v/>
      </c>
      <c r="AG124" s="65">
        <f t="shared" si="3"/>
        <v>0</v>
      </c>
    </row>
    <row r="125" spans="3:33" ht="39" customHeight="1" x14ac:dyDescent="0.25">
      <c r="C125" s="64"/>
      <c r="D125" s="210"/>
      <c r="E125" s="211"/>
      <c r="H125" s="211"/>
      <c r="I125" s="211"/>
      <c r="J125" s="211"/>
      <c r="K125" s="211"/>
      <c r="L125" s="211"/>
      <c r="M125" s="211"/>
      <c r="N125" s="209"/>
      <c r="O125" s="209"/>
      <c r="AF125" s="65" t="str">
        <f t="shared" si="2"/>
        <v/>
      </c>
      <c r="AG125" s="65">
        <f t="shared" si="3"/>
        <v>0</v>
      </c>
    </row>
    <row r="126" spans="3:33" ht="39" customHeight="1" x14ac:dyDescent="0.25">
      <c r="C126" s="64"/>
      <c r="D126" s="210"/>
      <c r="E126" s="211"/>
      <c r="H126" s="211"/>
      <c r="I126" s="211"/>
      <c r="J126" s="211"/>
      <c r="K126" s="211"/>
      <c r="L126" s="211"/>
      <c r="M126" s="211"/>
      <c r="N126" s="209"/>
      <c r="O126" s="209"/>
      <c r="AF126" s="65" t="str">
        <f t="shared" si="2"/>
        <v/>
      </c>
      <c r="AG126" s="65">
        <f t="shared" si="3"/>
        <v>0</v>
      </c>
    </row>
    <row r="127" spans="3:33" ht="39" customHeight="1" x14ac:dyDescent="0.25">
      <c r="C127" s="64"/>
      <c r="D127" s="210"/>
      <c r="E127" s="211"/>
      <c r="H127" s="211"/>
      <c r="I127" s="211"/>
      <c r="J127" s="211"/>
      <c r="K127" s="211"/>
      <c r="L127" s="211"/>
      <c r="M127" s="211"/>
      <c r="N127" s="209"/>
      <c r="O127" s="209"/>
      <c r="AF127" s="65" t="str">
        <f t="shared" si="2"/>
        <v/>
      </c>
      <c r="AG127" s="65">
        <f t="shared" si="3"/>
        <v>0</v>
      </c>
    </row>
    <row r="128" spans="3:33" ht="39" customHeight="1" x14ac:dyDescent="0.25">
      <c r="C128" s="64"/>
      <c r="D128" s="210"/>
      <c r="E128" s="211"/>
      <c r="H128" s="211"/>
      <c r="I128" s="211"/>
      <c r="J128" s="211"/>
      <c r="K128" s="211"/>
      <c r="L128" s="211"/>
      <c r="M128" s="211"/>
      <c r="N128" s="209"/>
      <c r="O128" s="209"/>
      <c r="AF128" s="65" t="str">
        <f t="shared" si="2"/>
        <v/>
      </c>
      <c r="AG128" s="65">
        <f t="shared" si="3"/>
        <v>0</v>
      </c>
    </row>
    <row r="129" spans="3:33" ht="39" customHeight="1" x14ac:dyDescent="0.25">
      <c r="C129" s="64"/>
      <c r="D129" s="210" t="str">
        <f>IF(C129="","","- "&amp; C129&amp;CHAR(10))
&amp;IF(C130="","","- "&amp; C130&amp;CHAR(10))
&amp;IF(C131="","","- "&amp; C131&amp;CHAR(10))
&amp;IF(C132="","","- "&amp; C132&amp;CHAR(10))
&amp;IF(C133="","","- "&amp; C133&amp;CHAR(10))
&amp;IF(C134="","","- "&amp; C134&amp;CHAR(10))
&amp;IF(C135="","","- "&amp; C135&amp;CHAR(10))
&amp;IF(C136="","","- "&amp; C136&amp;CHAR(10))
&amp;IF(C137="","","- "&amp; C137&amp;CHAR(10))
&amp;IF(C138="","","- "&amp; C138&amp;CHAR(10))</f>
        <v/>
      </c>
      <c r="E129" s="211"/>
      <c r="H129" s="211"/>
      <c r="I129" s="211"/>
      <c r="J129" s="211"/>
      <c r="K129" s="211"/>
      <c r="L129" s="211"/>
      <c r="M129" s="211"/>
      <c r="N129" s="209"/>
      <c r="O129" s="209"/>
      <c r="AF129" s="65" t="str">
        <f t="shared" si="2"/>
        <v/>
      </c>
      <c r="AG129" s="65" t="str">
        <f t="shared" si="3"/>
        <v/>
      </c>
    </row>
    <row r="130" spans="3:33" ht="39" customHeight="1" x14ac:dyDescent="0.25">
      <c r="C130" s="64"/>
      <c r="D130" s="210"/>
      <c r="E130" s="211"/>
      <c r="H130" s="211"/>
      <c r="I130" s="211"/>
      <c r="J130" s="211"/>
      <c r="K130" s="211"/>
      <c r="L130" s="211"/>
      <c r="M130" s="211"/>
      <c r="N130" s="209"/>
      <c r="O130" s="209"/>
      <c r="AF130" s="65" t="str">
        <f t="shared" si="2"/>
        <v/>
      </c>
      <c r="AG130" s="65">
        <f t="shared" si="3"/>
        <v>0</v>
      </c>
    </row>
    <row r="131" spans="3:33" ht="39" customHeight="1" x14ac:dyDescent="0.25">
      <c r="C131" s="64"/>
      <c r="D131" s="210"/>
      <c r="E131" s="211"/>
      <c r="H131" s="211"/>
      <c r="I131" s="211"/>
      <c r="J131" s="211"/>
      <c r="K131" s="211"/>
      <c r="L131" s="211"/>
      <c r="M131" s="211"/>
      <c r="N131" s="209"/>
      <c r="O131" s="209"/>
      <c r="AF131" s="65" t="str">
        <f t="shared" si="2"/>
        <v/>
      </c>
      <c r="AG131" s="65">
        <f t="shared" si="3"/>
        <v>0</v>
      </c>
    </row>
    <row r="132" spans="3:33" ht="39" customHeight="1" x14ac:dyDescent="0.25">
      <c r="C132" s="64"/>
      <c r="D132" s="210"/>
      <c r="E132" s="211"/>
      <c r="H132" s="211"/>
      <c r="I132" s="211"/>
      <c r="J132" s="211"/>
      <c r="K132" s="211"/>
      <c r="L132" s="211"/>
      <c r="M132" s="211"/>
      <c r="N132" s="209"/>
      <c r="O132" s="209"/>
      <c r="AF132" s="65" t="str">
        <f t="shared" si="2"/>
        <v/>
      </c>
      <c r="AG132" s="65">
        <f t="shared" si="3"/>
        <v>0</v>
      </c>
    </row>
    <row r="133" spans="3:33" ht="39" customHeight="1" x14ac:dyDescent="0.25">
      <c r="C133" s="64"/>
      <c r="D133" s="210"/>
      <c r="E133" s="211"/>
      <c r="H133" s="211"/>
      <c r="I133" s="211"/>
      <c r="J133" s="211"/>
      <c r="K133" s="211"/>
      <c r="L133" s="211"/>
      <c r="M133" s="211"/>
      <c r="N133" s="209"/>
      <c r="O133" s="209"/>
      <c r="AF133" s="65" t="str">
        <f t="shared" si="2"/>
        <v/>
      </c>
      <c r="AG133" s="65">
        <f t="shared" si="3"/>
        <v>0</v>
      </c>
    </row>
    <row r="134" spans="3:33" ht="39" customHeight="1" x14ac:dyDescent="0.25">
      <c r="C134" s="64"/>
      <c r="D134" s="210"/>
      <c r="E134" s="211"/>
      <c r="H134" s="211"/>
      <c r="I134" s="211"/>
      <c r="J134" s="211"/>
      <c r="K134" s="211"/>
      <c r="L134" s="211"/>
      <c r="M134" s="211"/>
      <c r="N134" s="209"/>
      <c r="O134" s="209"/>
      <c r="AF134" s="65" t="str">
        <f t="shared" si="2"/>
        <v/>
      </c>
      <c r="AG134" s="65">
        <f t="shared" si="3"/>
        <v>0</v>
      </c>
    </row>
    <row r="135" spans="3:33" ht="39" customHeight="1" x14ac:dyDescent="0.25">
      <c r="C135" s="64"/>
      <c r="D135" s="210"/>
      <c r="E135" s="211"/>
      <c r="H135" s="211"/>
      <c r="I135" s="211"/>
      <c r="J135" s="211"/>
      <c r="K135" s="211"/>
      <c r="L135" s="211"/>
      <c r="M135" s="211"/>
      <c r="N135" s="209"/>
      <c r="O135" s="209"/>
      <c r="AF135" s="65" t="str">
        <f t="shared" si="2"/>
        <v/>
      </c>
      <c r="AG135" s="65">
        <f t="shared" si="3"/>
        <v>0</v>
      </c>
    </row>
    <row r="136" spans="3:33" ht="39" customHeight="1" x14ac:dyDescent="0.25">
      <c r="C136" s="64"/>
      <c r="D136" s="210"/>
      <c r="E136" s="211"/>
      <c r="H136" s="211"/>
      <c r="I136" s="211"/>
      <c r="J136" s="211"/>
      <c r="K136" s="211"/>
      <c r="L136" s="211"/>
      <c r="M136" s="211"/>
      <c r="N136" s="209"/>
      <c r="O136" s="209"/>
      <c r="AF136" s="65" t="str">
        <f t="shared" si="2"/>
        <v/>
      </c>
      <c r="AG136" s="65">
        <f t="shared" si="3"/>
        <v>0</v>
      </c>
    </row>
    <row r="137" spans="3:33" ht="39" customHeight="1" x14ac:dyDescent="0.25">
      <c r="C137" s="64"/>
      <c r="D137" s="210"/>
      <c r="E137" s="211"/>
      <c r="H137" s="211"/>
      <c r="I137" s="211"/>
      <c r="J137" s="211"/>
      <c r="K137" s="211"/>
      <c r="L137" s="211"/>
      <c r="M137" s="211"/>
      <c r="N137" s="209"/>
      <c r="O137" s="209"/>
      <c r="AF137" s="65" t="str">
        <f t="shared" ref="AF137:AF200" si="4">LEFT(E137,4)</f>
        <v/>
      </c>
      <c r="AG137" s="65">
        <f t="shared" ref="AG137:AG200" si="5">D137</f>
        <v>0</v>
      </c>
    </row>
    <row r="138" spans="3:33" ht="39" customHeight="1" x14ac:dyDescent="0.25">
      <c r="C138" s="64"/>
      <c r="D138" s="210"/>
      <c r="E138" s="211"/>
      <c r="H138" s="211"/>
      <c r="I138" s="211"/>
      <c r="J138" s="211"/>
      <c r="K138" s="211"/>
      <c r="L138" s="211"/>
      <c r="M138" s="211"/>
      <c r="N138" s="209"/>
      <c r="O138" s="209"/>
      <c r="AF138" s="65" t="str">
        <f t="shared" si="4"/>
        <v/>
      </c>
      <c r="AG138" s="65">
        <f t="shared" si="5"/>
        <v>0</v>
      </c>
    </row>
    <row r="139" spans="3:33" ht="39" customHeight="1" x14ac:dyDescent="0.25">
      <c r="C139" s="64"/>
      <c r="D139" s="210" t="str">
        <f>IF(C139="","","- "&amp; C139&amp;CHAR(10))
&amp;IF(C140="","","- "&amp; C140&amp;CHAR(10))
&amp;IF(C141="","","- "&amp; C141&amp;CHAR(10))
&amp;IF(C142="","","- "&amp; C142&amp;CHAR(10))
&amp;IF(C143="","","- "&amp; C143&amp;CHAR(10))
&amp;IF(C144="","","- "&amp; C144&amp;CHAR(10))
&amp;IF(C145="","","- "&amp; C145&amp;CHAR(10))
&amp;IF(C146="","","- "&amp; C146&amp;CHAR(10))
&amp;IF(C147="","","- "&amp; C147&amp;CHAR(10))
&amp;IF(C148="","","- "&amp; C148&amp;CHAR(10))</f>
        <v/>
      </c>
      <c r="E139" s="211"/>
      <c r="H139" s="211"/>
      <c r="I139" s="211"/>
      <c r="J139" s="211"/>
      <c r="K139" s="211"/>
      <c r="L139" s="211"/>
      <c r="M139" s="211"/>
      <c r="N139" s="209"/>
      <c r="O139" s="209"/>
      <c r="AF139" s="65" t="str">
        <f t="shared" si="4"/>
        <v/>
      </c>
      <c r="AG139" s="65" t="str">
        <f t="shared" si="5"/>
        <v/>
      </c>
    </row>
    <row r="140" spans="3:33" ht="39" customHeight="1" x14ac:dyDescent="0.25">
      <c r="C140" s="64"/>
      <c r="D140" s="210"/>
      <c r="E140" s="211"/>
      <c r="H140" s="211"/>
      <c r="I140" s="211"/>
      <c r="J140" s="211"/>
      <c r="K140" s="211"/>
      <c r="L140" s="211"/>
      <c r="M140" s="211"/>
      <c r="N140" s="209"/>
      <c r="O140" s="209"/>
      <c r="AF140" s="65" t="str">
        <f t="shared" si="4"/>
        <v/>
      </c>
      <c r="AG140" s="65">
        <f t="shared" si="5"/>
        <v>0</v>
      </c>
    </row>
    <row r="141" spans="3:33" ht="39" customHeight="1" x14ac:dyDescent="0.25">
      <c r="C141" s="64"/>
      <c r="D141" s="210"/>
      <c r="E141" s="211"/>
      <c r="H141" s="211"/>
      <c r="I141" s="211"/>
      <c r="J141" s="211"/>
      <c r="K141" s="211"/>
      <c r="L141" s="211"/>
      <c r="M141" s="211"/>
      <c r="N141" s="209"/>
      <c r="O141" s="209"/>
      <c r="AF141" s="65" t="str">
        <f t="shared" si="4"/>
        <v/>
      </c>
      <c r="AG141" s="65">
        <f t="shared" si="5"/>
        <v>0</v>
      </c>
    </row>
    <row r="142" spans="3:33" ht="39" customHeight="1" x14ac:dyDescent="0.25">
      <c r="C142" s="64"/>
      <c r="D142" s="210"/>
      <c r="E142" s="211"/>
      <c r="H142" s="211"/>
      <c r="I142" s="211"/>
      <c r="J142" s="211"/>
      <c r="K142" s="211"/>
      <c r="L142" s="211"/>
      <c r="M142" s="211"/>
      <c r="N142" s="209"/>
      <c r="O142" s="209"/>
      <c r="AF142" s="65" t="str">
        <f t="shared" si="4"/>
        <v/>
      </c>
      <c r="AG142" s="65">
        <f t="shared" si="5"/>
        <v>0</v>
      </c>
    </row>
    <row r="143" spans="3:33" ht="39" customHeight="1" x14ac:dyDescent="0.25">
      <c r="C143" s="64"/>
      <c r="D143" s="210"/>
      <c r="E143" s="211"/>
      <c r="H143" s="211"/>
      <c r="I143" s="211"/>
      <c r="J143" s="211"/>
      <c r="K143" s="211"/>
      <c r="L143" s="211"/>
      <c r="M143" s="211"/>
      <c r="N143" s="209"/>
      <c r="O143" s="209"/>
      <c r="AF143" s="65" t="str">
        <f t="shared" si="4"/>
        <v/>
      </c>
      <c r="AG143" s="65">
        <f t="shared" si="5"/>
        <v>0</v>
      </c>
    </row>
    <row r="144" spans="3:33" ht="39" customHeight="1" x14ac:dyDescent="0.25">
      <c r="C144" s="64"/>
      <c r="D144" s="210"/>
      <c r="E144" s="211"/>
      <c r="H144" s="211"/>
      <c r="I144" s="211"/>
      <c r="J144" s="211"/>
      <c r="K144" s="211"/>
      <c r="L144" s="211"/>
      <c r="M144" s="211"/>
      <c r="N144" s="209"/>
      <c r="O144" s="209"/>
      <c r="AF144" s="65" t="str">
        <f t="shared" si="4"/>
        <v/>
      </c>
      <c r="AG144" s="65">
        <f t="shared" si="5"/>
        <v>0</v>
      </c>
    </row>
    <row r="145" spans="3:33" ht="39" customHeight="1" x14ac:dyDescent="0.25">
      <c r="C145" s="64"/>
      <c r="D145" s="210"/>
      <c r="E145" s="211"/>
      <c r="H145" s="211"/>
      <c r="I145" s="211"/>
      <c r="J145" s="211"/>
      <c r="K145" s="211"/>
      <c r="L145" s="211"/>
      <c r="M145" s="211"/>
      <c r="N145" s="209"/>
      <c r="O145" s="209"/>
      <c r="AF145" s="65" t="str">
        <f t="shared" si="4"/>
        <v/>
      </c>
      <c r="AG145" s="65">
        <f t="shared" si="5"/>
        <v>0</v>
      </c>
    </row>
    <row r="146" spans="3:33" ht="39" customHeight="1" x14ac:dyDescent="0.25">
      <c r="C146" s="64"/>
      <c r="D146" s="210"/>
      <c r="E146" s="211"/>
      <c r="H146" s="211"/>
      <c r="I146" s="211"/>
      <c r="J146" s="211"/>
      <c r="K146" s="211"/>
      <c r="L146" s="211"/>
      <c r="M146" s="211"/>
      <c r="N146" s="209"/>
      <c r="O146" s="209"/>
      <c r="AF146" s="65" t="str">
        <f t="shared" si="4"/>
        <v/>
      </c>
      <c r="AG146" s="65">
        <f t="shared" si="5"/>
        <v>0</v>
      </c>
    </row>
    <row r="147" spans="3:33" ht="39" customHeight="1" x14ac:dyDescent="0.25">
      <c r="C147" s="64"/>
      <c r="D147" s="210"/>
      <c r="E147" s="211"/>
      <c r="H147" s="211"/>
      <c r="I147" s="211"/>
      <c r="J147" s="211"/>
      <c r="K147" s="211"/>
      <c r="L147" s="211"/>
      <c r="M147" s="211"/>
      <c r="N147" s="209"/>
      <c r="O147" s="209"/>
      <c r="AF147" s="65" t="str">
        <f t="shared" si="4"/>
        <v/>
      </c>
      <c r="AG147" s="65">
        <f t="shared" si="5"/>
        <v>0</v>
      </c>
    </row>
    <row r="148" spans="3:33" ht="39" customHeight="1" x14ac:dyDescent="0.25">
      <c r="C148" s="64"/>
      <c r="D148" s="210"/>
      <c r="E148" s="211"/>
      <c r="H148" s="211"/>
      <c r="I148" s="211"/>
      <c r="J148" s="211"/>
      <c r="K148" s="211"/>
      <c r="L148" s="211"/>
      <c r="M148" s="211"/>
      <c r="N148" s="209"/>
      <c r="O148" s="209"/>
      <c r="AF148" s="65" t="str">
        <f t="shared" si="4"/>
        <v/>
      </c>
      <c r="AG148" s="65">
        <f t="shared" si="5"/>
        <v>0</v>
      </c>
    </row>
    <row r="149" spans="3:33" ht="39" customHeight="1" x14ac:dyDescent="0.25">
      <c r="C149" s="64"/>
      <c r="D149" s="210" t="str">
        <f>IF(C149="","","- "&amp; C149&amp;CHAR(10))
&amp;IF(C150="","","- "&amp; C150&amp;CHAR(10))
&amp;IF(C151="","","- "&amp; C151&amp;CHAR(10))
&amp;IF(C152="","","- "&amp; C152&amp;CHAR(10))
&amp;IF(C153="","","- "&amp; C153&amp;CHAR(10))
&amp;IF(C154="","","- "&amp; C154&amp;CHAR(10))
&amp;IF(C155="","","- "&amp; C155&amp;CHAR(10))
&amp;IF(C156="","","- "&amp; C156&amp;CHAR(10))
&amp;IF(C157="","","- "&amp; C157&amp;CHAR(10))
&amp;IF(C158="","","- "&amp; C158&amp;CHAR(10))</f>
        <v/>
      </c>
      <c r="E149" s="211"/>
      <c r="H149" s="211"/>
      <c r="I149" s="211"/>
      <c r="J149" s="211"/>
      <c r="K149" s="211"/>
      <c r="L149" s="211"/>
      <c r="M149" s="211"/>
      <c r="N149" s="209"/>
      <c r="O149" s="209"/>
      <c r="AF149" s="65" t="str">
        <f t="shared" si="4"/>
        <v/>
      </c>
      <c r="AG149" s="65" t="str">
        <f t="shared" si="5"/>
        <v/>
      </c>
    </row>
    <row r="150" spans="3:33" ht="39" customHeight="1" x14ac:dyDescent="0.25">
      <c r="C150" s="64"/>
      <c r="D150" s="210"/>
      <c r="E150" s="211"/>
      <c r="H150" s="211"/>
      <c r="I150" s="211"/>
      <c r="J150" s="211"/>
      <c r="K150" s="211"/>
      <c r="L150" s="211"/>
      <c r="M150" s="211"/>
      <c r="N150" s="209"/>
      <c r="O150" s="209"/>
      <c r="AF150" s="65" t="str">
        <f t="shared" si="4"/>
        <v/>
      </c>
      <c r="AG150" s="65">
        <f t="shared" si="5"/>
        <v>0</v>
      </c>
    </row>
    <row r="151" spans="3:33" ht="39" customHeight="1" x14ac:dyDescent="0.25">
      <c r="C151" s="64"/>
      <c r="D151" s="210"/>
      <c r="E151" s="211"/>
      <c r="H151" s="211"/>
      <c r="I151" s="211"/>
      <c r="J151" s="211"/>
      <c r="K151" s="211"/>
      <c r="L151" s="211"/>
      <c r="M151" s="211"/>
      <c r="N151" s="209"/>
      <c r="O151" s="209"/>
      <c r="AF151" s="65" t="str">
        <f t="shared" si="4"/>
        <v/>
      </c>
      <c r="AG151" s="65">
        <f t="shared" si="5"/>
        <v>0</v>
      </c>
    </row>
    <row r="152" spans="3:33" ht="39" customHeight="1" x14ac:dyDescent="0.25">
      <c r="C152" s="64"/>
      <c r="D152" s="210"/>
      <c r="E152" s="211"/>
      <c r="H152" s="211"/>
      <c r="I152" s="211"/>
      <c r="J152" s="211"/>
      <c r="K152" s="211"/>
      <c r="L152" s="211"/>
      <c r="M152" s="211"/>
      <c r="N152" s="209"/>
      <c r="O152" s="209"/>
      <c r="AF152" s="65" t="str">
        <f t="shared" si="4"/>
        <v/>
      </c>
      <c r="AG152" s="65">
        <f t="shared" si="5"/>
        <v>0</v>
      </c>
    </row>
    <row r="153" spans="3:33" ht="39" customHeight="1" x14ac:dyDescent="0.25">
      <c r="C153" s="64"/>
      <c r="D153" s="210"/>
      <c r="E153" s="211"/>
      <c r="H153" s="211"/>
      <c r="I153" s="211"/>
      <c r="J153" s="211"/>
      <c r="K153" s="211"/>
      <c r="L153" s="211"/>
      <c r="M153" s="211"/>
      <c r="N153" s="209"/>
      <c r="O153" s="209"/>
      <c r="AF153" s="65" t="str">
        <f t="shared" si="4"/>
        <v/>
      </c>
      <c r="AG153" s="65">
        <f t="shared" si="5"/>
        <v>0</v>
      </c>
    </row>
    <row r="154" spans="3:33" ht="39" customHeight="1" x14ac:dyDescent="0.25">
      <c r="C154" s="64"/>
      <c r="D154" s="210"/>
      <c r="E154" s="211"/>
      <c r="H154" s="211"/>
      <c r="I154" s="211"/>
      <c r="J154" s="211"/>
      <c r="K154" s="211"/>
      <c r="L154" s="211"/>
      <c r="M154" s="211"/>
      <c r="N154" s="209"/>
      <c r="O154" s="209"/>
      <c r="AF154" s="65" t="str">
        <f t="shared" si="4"/>
        <v/>
      </c>
      <c r="AG154" s="65">
        <f t="shared" si="5"/>
        <v>0</v>
      </c>
    </row>
    <row r="155" spans="3:33" ht="39" customHeight="1" x14ac:dyDescent="0.25">
      <c r="C155" s="64"/>
      <c r="D155" s="210"/>
      <c r="E155" s="211"/>
      <c r="H155" s="211"/>
      <c r="I155" s="211"/>
      <c r="J155" s="211"/>
      <c r="K155" s="211"/>
      <c r="L155" s="211"/>
      <c r="M155" s="211"/>
      <c r="N155" s="209"/>
      <c r="O155" s="209"/>
      <c r="AF155" s="65" t="str">
        <f t="shared" si="4"/>
        <v/>
      </c>
      <c r="AG155" s="65">
        <f t="shared" si="5"/>
        <v>0</v>
      </c>
    </row>
    <row r="156" spans="3:33" ht="39" customHeight="1" x14ac:dyDescent="0.25">
      <c r="C156" s="64"/>
      <c r="D156" s="210"/>
      <c r="E156" s="211"/>
      <c r="H156" s="211"/>
      <c r="I156" s="211"/>
      <c r="J156" s="211"/>
      <c r="K156" s="211"/>
      <c r="L156" s="211"/>
      <c r="M156" s="211"/>
      <c r="N156" s="209"/>
      <c r="O156" s="209"/>
      <c r="AF156" s="65" t="str">
        <f t="shared" si="4"/>
        <v/>
      </c>
      <c r="AG156" s="65">
        <f t="shared" si="5"/>
        <v>0</v>
      </c>
    </row>
    <row r="157" spans="3:33" ht="39" customHeight="1" x14ac:dyDescent="0.25">
      <c r="C157" s="64"/>
      <c r="D157" s="210"/>
      <c r="E157" s="211"/>
      <c r="H157" s="211"/>
      <c r="I157" s="211"/>
      <c r="J157" s="211"/>
      <c r="K157" s="211"/>
      <c r="L157" s="211"/>
      <c r="M157" s="211"/>
      <c r="N157" s="209"/>
      <c r="O157" s="209"/>
      <c r="AF157" s="65" t="str">
        <f t="shared" si="4"/>
        <v/>
      </c>
      <c r="AG157" s="65">
        <f t="shared" si="5"/>
        <v>0</v>
      </c>
    </row>
    <row r="158" spans="3:33" ht="39" customHeight="1" x14ac:dyDescent="0.25">
      <c r="C158" s="64"/>
      <c r="D158" s="210"/>
      <c r="E158" s="211"/>
      <c r="H158" s="211"/>
      <c r="I158" s="211"/>
      <c r="J158" s="211"/>
      <c r="K158" s="211"/>
      <c r="L158" s="211"/>
      <c r="M158" s="211"/>
      <c r="N158" s="209"/>
      <c r="O158" s="209"/>
      <c r="AF158" s="65" t="str">
        <f t="shared" si="4"/>
        <v/>
      </c>
      <c r="AG158" s="65">
        <f t="shared" si="5"/>
        <v>0</v>
      </c>
    </row>
    <row r="159" spans="3:33" ht="39" customHeight="1" x14ac:dyDescent="0.25">
      <c r="C159" s="64"/>
      <c r="D159" s="210" t="str">
        <f>IF(C159="","","- "&amp; C159&amp;CHAR(10))
&amp;IF(C160="","","- "&amp; C160&amp;CHAR(10))
&amp;IF(C161="","","- "&amp; C161&amp;CHAR(10))
&amp;IF(C162="","","- "&amp; C162&amp;CHAR(10))
&amp;IF(C163="","","- "&amp; C163&amp;CHAR(10))
&amp;IF(C164="","","- "&amp; C164&amp;CHAR(10))
&amp;IF(C165="","","- "&amp; C165&amp;CHAR(10))
&amp;IF(C166="","","- "&amp; C166&amp;CHAR(10))
&amp;IF(C167="","","- "&amp; C167&amp;CHAR(10))
&amp;IF(C168="","","- "&amp; C168&amp;CHAR(10))</f>
        <v/>
      </c>
      <c r="E159" s="211"/>
      <c r="H159" s="211"/>
      <c r="I159" s="211"/>
      <c r="J159" s="211"/>
      <c r="K159" s="211"/>
      <c r="L159" s="211"/>
      <c r="M159" s="211"/>
      <c r="N159" s="209"/>
      <c r="O159" s="209"/>
      <c r="AF159" s="65" t="str">
        <f t="shared" si="4"/>
        <v/>
      </c>
      <c r="AG159" s="65" t="str">
        <f t="shared" si="5"/>
        <v/>
      </c>
    </row>
    <row r="160" spans="3:33" ht="39" customHeight="1" x14ac:dyDescent="0.25">
      <c r="C160" s="64"/>
      <c r="D160" s="210"/>
      <c r="E160" s="211"/>
      <c r="H160" s="211"/>
      <c r="I160" s="211"/>
      <c r="J160" s="211"/>
      <c r="K160" s="211"/>
      <c r="L160" s="211"/>
      <c r="M160" s="211"/>
      <c r="N160" s="209"/>
      <c r="O160" s="209"/>
      <c r="AF160" s="65" t="str">
        <f t="shared" si="4"/>
        <v/>
      </c>
      <c r="AG160" s="65">
        <f t="shared" si="5"/>
        <v>0</v>
      </c>
    </row>
    <row r="161" spans="3:33" ht="39" customHeight="1" x14ac:dyDescent="0.25">
      <c r="C161" s="64"/>
      <c r="D161" s="210"/>
      <c r="E161" s="211"/>
      <c r="H161" s="211"/>
      <c r="I161" s="211"/>
      <c r="J161" s="211"/>
      <c r="K161" s="211"/>
      <c r="L161" s="211"/>
      <c r="M161" s="211"/>
      <c r="N161" s="209"/>
      <c r="O161" s="209"/>
      <c r="AF161" s="65" t="str">
        <f t="shared" si="4"/>
        <v/>
      </c>
      <c r="AG161" s="65">
        <f t="shared" si="5"/>
        <v>0</v>
      </c>
    </row>
    <row r="162" spans="3:33" ht="39" customHeight="1" x14ac:dyDescent="0.25">
      <c r="C162" s="64"/>
      <c r="D162" s="210"/>
      <c r="E162" s="211"/>
      <c r="H162" s="211"/>
      <c r="I162" s="211"/>
      <c r="J162" s="211"/>
      <c r="K162" s="211"/>
      <c r="L162" s="211"/>
      <c r="M162" s="211"/>
      <c r="N162" s="209"/>
      <c r="O162" s="209"/>
      <c r="AF162" s="65" t="str">
        <f t="shared" si="4"/>
        <v/>
      </c>
      <c r="AG162" s="65">
        <f t="shared" si="5"/>
        <v>0</v>
      </c>
    </row>
    <row r="163" spans="3:33" ht="39" customHeight="1" x14ac:dyDescent="0.25">
      <c r="C163" s="64"/>
      <c r="D163" s="210"/>
      <c r="E163" s="211"/>
      <c r="H163" s="211"/>
      <c r="I163" s="211"/>
      <c r="J163" s="211"/>
      <c r="K163" s="211"/>
      <c r="L163" s="211"/>
      <c r="M163" s="211"/>
      <c r="N163" s="209"/>
      <c r="O163" s="209"/>
      <c r="AF163" s="65" t="str">
        <f t="shared" si="4"/>
        <v/>
      </c>
      <c r="AG163" s="65">
        <f t="shared" si="5"/>
        <v>0</v>
      </c>
    </row>
    <row r="164" spans="3:33" ht="39" customHeight="1" x14ac:dyDescent="0.25">
      <c r="C164" s="64"/>
      <c r="D164" s="210"/>
      <c r="E164" s="211"/>
      <c r="H164" s="211"/>
      <c r="I164" s="211"/>
      <c r="J164" s="211"/>
      <c r="K164" s="211"/>
      <c r="L164" s="211"/>
      <c r="M164" s="211"/>
      <c r="N164" s="209"/>
      <c r="O164" s="209"/>
      <c r="AF164" s="65" t="str">
        <f t="shared" si="4"/>
        <v/>
      </c>
      <c r="AG164" s="65">
        <f t="shared" si="5"/>
        <v>0</v>
      </c>
    </row>
    <row r="165" spans="3:33" ht="39" customHeight="1" x14ac:dyDescent="0.25">
      <c r="C165" s="64"/>
      <c r="D165" s="210"/>
      <c r="E165" s="211"/>
      <c r="H165" s="211"/>
      <c r="I165" s="211"/>
      <c r="J165" s="211"/>
      <c r="K165" s="211"/>
      <c r="L165" s="211"/>
      <c r="M165" s="211"/>
      <c r="N165" s="209"/>
      <c r="O165" s="209"/>
      <c r="AF165" s="65" t="str">
        <f t="shared" si="4"/>
        <v/>
      </c>
      <c r="AG165" s="65">
        <f t="shared" si="5"/>
        <v>0</v>
      </c>
    </row>
    <row r="166" spans="3:33" ht="39" customHeight="1" x14ac:dyDescent="0.25">
      <c r="C166" s="64"/>
      <c r="D166" s="210"/>
      <c r="E166" s="211"/>
      <c r="H166" s="211"/>
      <c r="I166" s="211"/>
      <c r="J166" s="211"/>
      <c r="K166" s="211"/>
      <c r="L166" s="211"/>
      <c r="M166" s="211"/>
      <c r="N166" s="209"/>
      <c r="O166" s="209"/>
      <c r="AF166" s="65" t="str">
        <f t="shared" si="4"/>
        <v/>
      </c>
      <c r="AG166" s="65">
        <f t="shared" si="5"/>
        <v>0</v>
      </c>
    </row>
    <row r="167" spans="3:33" ht="39" customHeight="1" x14ac:dyDescent="0.25">
      <c r="C167" s="64"/>
      <c r="D167" s="210"/>
      <c r="E167" s="211"/>
      <c r="H167" s="211"/>
      <c r="I167" s="211"/>
      <c r="J167" s="211"/>
      <c r="K167" s="211"/>
      <c r="L167" s="211"/>
      <c r="M167" s="211"/>
      <c r="N167" s="209"/>
      <c r="O167" s="209"/>
      <c r="AF167" s="65" t="str">
        <f t="shared" si="4"/>
        <v/>
      </c>
      <c r="AG167" s="65">
        <f t="shared" si="5"/>
        <v>0</v>
      </c>
    </row>
    <row r="168" spans="3:33" ht="39" customHeight="1" x14ac:dyDescent="0.25">
      <c r="C168" s="64"/>
      <c r="D168" s="210"/>
      <c r="E168" s="211"/>
      <c r="H168" s="211"/>
      <c r="I168" s="211"/>
      <c r="J168" s="211"/>
      <c r="K168" s="211"/>
      <c r="L168" s="211"/>
      <c r="M168" s="211"/>
      <c r="N168" s="209"/>
      <c r="O168" s="209"/>
      <c r="AF168" s="65" t="str">
        <f t="shared" si="4"/>
        <v/>
      </c>
      <c r="AG168" s="65">
        <f t="shared" si="5"/>
        <v>0</v>
      </c>
    </row>
    <row r="169" spans="3:33" ht="39" customHeight="1" x14ac:dyDescent="0.25">
      <c r="C169" s="64"/>
      <c r="D169" s="210" t="str">
        <f>IF(C169="","","- "&amp; C169&amp;CHAR(10))
&amp;IF(C170="","","- "&amp; C170&amp;CHAR(10))
&amp;IF(C171="","","- "&amp; C171&amp;CHAR(10))
&amp;IF(C172="","","- "&amp; C172&amp;CHAR(10))
&amp;IF(C173="","","- "&amp; C173&amp;CHAR(10))
&amp;IF(C174="","","- "&amp; C174&amp;CHAR(10))
&amp;IF(C175="","","- "&amp; C175&amp;CHAR(10))
&amp;IF(C176="","","- "&amp; C176&amp;CHAR(10))
&amp;IF(C177="","","- "&amp; C177&amp;CHAR(10))
&amp;IF(C178="","","- "&amp; C178&amp;CHAR(10))</f>
        <v/>
      </c>
      <c r="E169" s="211"/>
      <c r="H169" s="211"/>
      <c r="I169" s="211"/>
      <c r="J169" s="211"/>
      <c r="K169" s="211"/>
      <c r="L169" s="211"/>
      <c r="M169" s="211"/>
      <c r="N169" s="209"/>
      <c r="O169" s="209"/>
      <c r="AF169" s="65" t="str">
        <f t="shared" si="4"/>
        <v/>
      </c>
      <c r="AG169" s="65" t="str">
        <f t="shared" si="5"/>
        <v/>
      </c>
    </row>
    <row r="170" spans="3:33" ht="39" customHeight="1" x14ac:dyDescent="0.25">
      <c r="C170" s="64"/>
      <c r="D170" s="210"/>
      <c r="E170" s="211"/>
      <c r="H170" s="211"/>
      <c r="I170" s="211"/>
      <c r="J170" s="211"/>
      <c r="K170" s="211"/>
      <c r="L170" s="211"/>
      <c r="M170" s="211"/>
      <c r="N170" s="209"/>
      <c r="O170" s="209"/>
      <c r="AF170" s="65" t="str">
        <f t="shared" si="4"/>
        <v/>
      </c>
      <c r="AG170" s="65">
        <f t="shared" si="5"/>
        <v>0</v>
      </c>
    </row>
    <row r="171" spans="3:33" ht="39" customHeight="1" x14ac:dyDescent="0.25">
      <c r="C171" s="64"/>
      <c r="D171" s="210"/>
      <c r="E171" s="211"/>
      <c r="H171" s="211"/>
      <c r="I171" s="211"/>
      <c r="J171" s="211"/>
      <c r="K171" s="211"/>
      <c r="L171" s="211"/>
      <c r="M171" s="211"/>
      <c r="N171" s="209"/>
      <c r="O171" s="209"/>
      <c r="AF171" s="65" t="str">
        <f t="shared" si="4"/>
        <v/>
      </c>
      <c r="AG171" s="65">
        <f t="shared" si="5"/>
        <v>0</v>
      </c>
    </row>
    <row r="172" spans="3:33" ht="39" customHeight="1" x14ac:dyDescent="0.25">
      <c r="C172" s="64"/>
      <c r="D172" s="210"/>
      <c r="E172" s="211"/>
      <c r="H172" s="211"/>
      <c r="I172" s="211"/>
      <c r="J172" s="211"/>
      <c r="K172" s="211"/>
      <c r="L172" s="211"/>
      <c r="M172" s="211"/>
      <c r="N172" s="209"/>
      <c r="O172" s="209"/>
      <c r="AF172" s="65" t="str">
        <f t="shared" si="4"/>
        <v/>
      </c>
      <c r="AG172" s="65">
        <f t="shared" si="5"/>
        <v>0</v>
      </c>
    </row>
    <row r="173" spans="3:33" ht="39" customHeight="1" x14ac:dyDescent="0.25">
      <c r="C173" s="64"/>
      <c r="D173" s="210"/>
      <c r="E173" s="211"/>
      <c r="H173" s="211"/>
      <c r="I173" s="211"/>
      <c r="J173" s="211"/>
      <c r="K173" s="211"/>
      <c r="L173" s="211"/>
      <c r="M173" s="211"/>
      <c r="N173" s="209"/>
      <c r="O173" s="209"/>
      <c r="AF173" s="65" t="str">
        <f t="shared" si="4"/>
        <v/>
      </c>
      <c r="AG173" s="65">
        <f t="shared" si="5"/>
        <v>0</v>
      </c>
    </row>
    <row r="174" spans="3:33" ht="39" customHeight="1" x14ac:dyDescent="0.25">
      <c r="C174" s="64"/>
      <c r="D174" s="210"/>
      <c r="E174" s="211"/>
      <c r="H174" s="211"/>
      <c r="I174" s="211"/>
      <c r="J174" s="211"/>
      <c r="K174" s="211"/>
      <c r="L174" s="211"/>
      <c r="M174" s="211"/>
      <c r="N174" s="209"/>
      <c r="O174" s="209"/>
      <c r="AF174" s="65" t="str">
        <f t="shared" si="4"/>
        <v/>
      </c>
      <c r="AG174" s="65">
        <f t="shared" si="5"/>
        <v>0</v>
      </c>
    </row>
    <row r="175" spans="3:33" ht="39" customHeight="1" x14ac:dyDescent="0.25">
      <c r="C175" s="64"/>
      <c r="D175" s="210"/>
      <c r="E175" s="211"/>
      <c r="H175" s="211"/>
      <c r="I175" s="211"/>
      <c r="J175" s="211"/>
      <c r="K175" s="211"/>
      <c r="L175" s="211"/>
      <c r="M175" s="211"/>
      <c r="N175" s="209"/>
      <c r="O175" s="209"/>
      <c r="AF175" s="65" t="str">
        <f t="shared" si="4"/>
        <v/>
      </c>
      <c r="AG175" s="65">
        <f t="shared" si="5"/>
        <v>0</v>
      </c>
    </row>
    <row r="176" spans="3:33" ht="39" customHeight="1" x14ac:dyDescent="0.25">
      <c r="C176" s="64"/>
      <c r="D176" s="210"/>
      <c r="E176" s="211"/>
      <c r="H176" s="211"/>
      <c r="I176" s="211"/>
      <c r="J176" s="211"/>
      <c r="K176" s="211"/>
      <c r="L176" s="211"/>
      <c r="M176" s="211"/>
      <c r="N176" s="209"/>
      <c r="O176" s="209"/>
      <c r="AF176" s="65" t="str">
        <f t="shared" si="4"/>
        <v/>
      </c>
      <c r="AG176" s="65">
        <f t="shared" si="5"/>
        <v>0</v>
      </c>
    </row>
    <row r="177" spans="3:33" ht="39" customHeight="1" x14ac:dyDescent="0.25">
      <c r="C177" s="64"/>
      <c r="D177" s="210"/>
      <c r="E177" s="211"/>
      <c r="H177" s="211"/>
      <c r="I177" s="211"/>
      <c r="J177" s="211"/>
      <c r="K177" s="211"/>
      <c r="L177" s="211"/>
      <c r="M177" s="211"/>
      <c r="N177" s="209"/>
      <c r="O177" s="209"/>
      <c r="AF177" s="65" t="str">
        <f t="shared" si="4"/>
        <v/>
      </c>
      <c r="AG177" s="65">
        <f t="shared" si="5"/>
        <v>0</v>
      </c>
    </row>
    <row r="178" spans="3:33" ht="39" customHeight="1" x14ac:dyDescent="0.25">
      <c r="C178" s="64"/>
      <c r="D178" s="210"/>
      <c r="E178" s="211"/>
      <c r="H178" s="211"/>
      <c r="I178" s="211"/>
      <c r="J178" s="211"/>
      <c r="K178" s="211"/>
      <c r="L178" s="211"/>
      <c r="M178" s="211"/>
      <c r="N178" s="209"/>
      <c r="O178" s="209"/>
      <c r="AF178" s="65" t="str">
        <f t="shared" si="4"/>
        <v/>
      </c>
      <c r="AG178" s="65">
        <f t="shared" si="5"/>
        <v>0</v>
      </c>
    </row>
    <row r="179" spans="3:33" ht="39" customHeight="1" x14ac:dyDescent="0.25">
      <c r="C179" s="64"/>
      <c r="D179" s="210" t="str">
        <f>IF(C179="","","- "&amp; C179&amp;CHAR(10))
&amp;IF(C180="","","- "&amp; C180&amp;CHAR(10))
&amp;IF(C181="","","- "&amp; C181&amp;CHAR(10))
&amp;IF(C182="","","- "&amp; C182&amp;CHAR(10))
&amp;IF(C183="","","- "&amp; C183&amp;CHAR(10))
&amp;IF(C184="","","- "&amp; C184&amp;CHAR(10))
&amp;IF(C185="","","- "&amp; C185&amp;CHAR(10))
&amp;IF(C186="","","- "&amp; C186&amp;CHAR(10))
&amp;IF(C187="","","- "&amp; C187&amp;CHAR(10))
&amp;IF(C188="","","- "&amp; C188&amp;CHAR(10))</f>
        <v/>
      </c>
      <c r="E179" s="211"/>
      <c r="H179" s="211"/>
      <c r="I179" s="211"/>
      <c r="J179" s="211"/>
      <c r="K179" s="211"/>
      <c r="L179" s="211"/>
      <c r="M179" s="211"/>
      <c r="N179" s="209"/>
      <c r="O179" s="209"/>
      <c r="AF179" s="65" t="str">
        <f t="shared" si="4"/>
        <v/>
      </c>
      <c r="AG179" s="65" t="str">
        <f t="shared" si="5"/>
        <v/>
      </c>
    </row>
    <row r="180" spans="3:33" ht="39" customHeight="1" x14ac:dyDescent="0.25">
      <c r="C180" s="64"/>
      <c r="D180" s="210"/>
      <c r="E180" s="211"/>
      <c r="H180" s="211"/>
      <c r="I180" s="211"/>
      <c r="J180" s="211"/>
      <c r="K180" s="211"/>
      <c r="L180" s="211"/>
      <c r="M180" s="211"/>
      <c r="N180" s="209"/>
      <c r="O180" s="209"/>
      <c r="AF180" s="65" t="str">
        <f t="shared" si="4"/>
        <v/>
      </c>
      <c r="AG180" s="65">
        <f t="shared" si="5"/>
        <v>0</v>
      </c>
    </row>
    <row r="181" spans="3:33" ht="39" customHeight="1" x14ac:dyDescent="0.25">
      <c r="C181" s="64"/>
      <c r="D181" s="210"/>
      <c r="E181" s="211"/>
      <c r="H181" s="211"/>
      <c r="I181" s="211"/>
      <c r="J181" s="211"/>
      <c r="K181" s="211"/>
      <c r="L181" s="211"/>
      <c r="M181" s="211"/>
      <c r="N181" s="209"/>
      <c r="O181" s="209"/>
      <c r="AF181" s="65" t="str">
        <f t="shared" si="4"/>
        <v/>
      </c>
      <c r="AG181" s="65">
        <f t="shared" si="5"/>
        <v>0</v>
      </c>
    </row>
    <row r="182" spans="3:33" ht="39" customHeight="1" x14ac:dyDescent="0.25">
      <c r="C182" s="64"/>
      <c r="D182" s="210"/>
      <c r="E182" s="211"/>
      <c r="H182" s="211"/>
      <c r="I182" s="211"/>
      <c r="J182" s="211"/>
      <c r="K182" s="211"/>
      <c r="L182" s="211"/>
      <c r="M182" s="211"/>
      <c r="N182" s="209"/>
      <c r="O182" s="209"/>
      <c r="AF182" s="65" t="str">
        <f t="shared" si="4"/>
        <v/>
      </c>
      <c r="AG182" s="65">
        <f t="shared" si="5"/>
        <v>0</v>
      </c>
    </row>
    <row r="183" spans="3:33" ht="39" customHeight="1" x14ac:dyDescent="0.25">
      <c r="C183" s="64"/>
      <c r="D183" s="210"/>
      <c r="E183" s="211"/>
      <c r="H183" s="211"/>
      <c r="I183" s="211"/>
      <c r="J183" s="211"/>
      <c r="K183" s="211"/>
      <c r="L183" s="211"/>
      <c r="M183" s="211"/>
      <c r="N183" s="209"/>
      <c r="O183" s="209"/>
      <c r="AF183" s="65" t="str">
        <f t="shared" si="4"/>
        <v/>
      </c>
      <c r="AG183" s="65">
        <f t="shared" si="5"/>
        <v>0</v>
      </c>
    </row>
    <row r="184" spans="3:33" ht="39" customHeight="1" x14ac:dyDescent="0.25">
      <c r="C184" s="64"/>
      <c r="D184" s="210"/>
      <c r="E184" s="211"/>
      <c r="H184" s="211"/>
      <c r="I184" s="211"/>
      <c r="J184" s="211"/>
      <c r="K184" s="211"/>
      <c r="L184" s="211"/>
      <c r="M184" s="211"/>
      <c r="N184" s="209"/>
      <c r="O184" s="209"/>
      <c r="AF184" s="65" t="str">
        <f t="shared" si="4"/>
        <v/>
      </c>
      <c r="AG184" s="65">
        <f t="shared" si="5"/>
        <v>0</v>
      </c>
    </row>
    <row r="185" spans="3:33" ht="39" customHeight="1" x14ac:dyDescent="0.25">
      <c r="C185" s="64"/>
      <c r="D185" s="210"/>
      <c r="E185" s="211"/>
      <c r="H185" s="211"/>
      <c r="I185" s="211"/>
      <c r="J185" s="211"/>
      <c r="K185" s="211"/>
      <c r="L185" s="211"/>
      <c r="M185" s="211"/>
      <c r="N185" s="209"/>
      <c r="O185" s="209"/>
      <c r="AF185" s="65" t="str">
        <f t="shared" si="4"/>
        <v/>
      </c>
      <c r="AG185" s="65">
        <f t="shared" si="5"/>
        <v>0</v>
      </c>
    </row>
    <row r="186" spans="3:33" ht="39" customHeight="1" x14ac:dyDescent="0.25">
      <c r="C186" s="64"/>
      <c r="D186" s="210"/>
      <c r="E186" s="211"/>
      <c r="H186" s="211"/>
      <c r="I186" s="211"/>
      <c r="J186" s="211"/>
      <c r="K186" s="211"/>
      <c r="L186" s="211"/>
      <c r="M186" s="211"/>
      <c r="N186" s="209"/>
      <c r="O186" s="209"/>
      <c r="AF186" s="65" t="str">
        <f t="shared" si="4"/>
        <v/>
      </c>
      <c r="AG186" s="65">
        <f t="shared" si="5"/>
        <v>0</v>
      </c>
    </row>
    <row r="187" spans="3:33" ht="39" customHeight="1" x14ac:dyDescent="0.25">
      <c r="C187" s="64"/>
      <c r="D187" s="210"/>
      <c r="E187" s="211"/>
      <c r="H187" s="211"/>
      <c r="I187" s="211"/>
      <c r="J187" s="211"/>
      <c r="K187" s="211"/>
      <c r="L187" s="211"/>
      <c r="M187" s="211"/>
      <c r="N187" s="209"/>
      <c r="O187" s="209"/>
      <c r="AF187" s="65" t="str">
        <f t="shared" si="4"/>
        <v/>
      </c>
      <c r="AG187" s="65">
        <f t="shared" si="5"/>
        <v>0</v>
      </c>
    </row>
    <row r="188" spans="3:33" ht="39" customHeight="1" x14ac:dyDescent="0.25">
      <c r="C188" s="64"/>
      <c r="D188" s="210"/>
      <c r="E188" s="211"/>
      <c r="H188" s="211"/>
      <c r="I188" s="211"/>
      <c r="J188" s="211"/>
      <c r="K188" s="211"/>
      <c r="L188" s="211"/>
      <c r="M188" s="211"/>
      <c r="N188" s="209"/>
      <c r="O188" s="209"/>
      <c r="AF188" s="65" t="str">
        <f t="shared" si="4"/>
        <v/>
      </c>
      <c r="AG188" s="65">
        <f t="shared" si="5"/>
        <v>0</v>
      </c>
    </row>
    <row r="189" spans="3:33" ht="39" customHeight="1" x14ac:dyDescent="0.25">
      <c r="C189" s="64"/>
      <c r="D189" s="210" t="str">
        <f>IF(C189="","","- "&amp; C189&amp;CHAR(10))
&amp;IF(C190="","","- "&amp; C190&amp;CHAR(10))
&amp;IF(C191="","","- "&amp; C191&amp;CHAR(10))
&amp;IF(C192="","","- "&amp; C192&amp;CHAR(10))
&amp;IF(C193="","","- "&amp; C193&amp;CHAR(10))
&amp;IF(C194="","","- "&amp; C194&amp;CHAR(10))
&amp;IF(C195="","","- "&amp; C195&amp;CHAR(10))
&amp;IF(C196="","","- "&amp; C196&amp;CHAR(10))
&amp;IF(C197="","","- "&amp; C197&amp;CHAR(10))
&amp;IF(C198="","","- "&amp; C198&amp;CHAR(10))</f>
        <v/>
      </c>
      <c r="E189" s="211"/>
      <c r="H189" s="211"/>
      <c r="I189" s="211"/>
      <c r="J189" s="211"/>
      <c r="K189" s="211"/>
      <c r="L189" s="211"/>
      <c r="M189" s="211"/>
      <c r="N189" s="209"/>
      <c r="O189" s="209"/>
      <c r="AF189" s="65" t="str">
        <f t="shared" si="4"/>
        <v/>
      </c>
      <c r="AG189" s="65" t="str">
        <f t="shared" si="5"/>
        <v/>
      </c>
    </row>
    <row r="190" spans="3:33" ht="39" customHeight="1" x14ac:dyDescent="0.25">
      <c r="C190" s="64"/>
      <c r="D190" s="210"/>
      <c r="E190" s="211"/>
      <c r="H190" s="211"/>
      <c r="I190" s="211"/>
      <c r="J190" s="211"/>
      <c r="K190" s="211"/>
      <c r="L190" s="211"/>
      <c r="M190" s="211"/>
      <c r="N190" s="209"/>
      <c r="O190" s="209"/>
      <c r="AF190" s="65" t="str">
        <f t="shared" si="4"/>
        <v/>
      </c>
      <c r="AG190" s="65">
        <f t="shared" si="5"/>
        <v>0</v>
      </c>
    </row>
    <row r="191" spans="3:33" ht="39" customHeight="1" x14ac:dyDescent="0.25">
      <c r="C191" s="64"/>
      <c r="D191" s="210"/>
      <c r="E191" s="211"/>
      <c r="H191" s="211"/>
      <c r="I191" s="211"/>
      <c r="J191" s="211"/>
      <c r="K191" s="211"/>
      <c r="L191" s="211"/>
      <c r="M191" s="211"/>
      <c r="N191" s="209"/>
      <c r="O191" s="209"/>
      <c r="AF191" s="65" t="str">
        <f t="shared" si="4"/>
        <v/>
      </c>
      <c r="AG191" s="65">
        <f t="shared" si="5"/>
        <v>0</v>
      </c>
    </row>
    <row r="192" spans="3:33" ht="39" customHeight="1" x14ac:dyDescent="0.25">
      <c r="C192" s="64"/>
      <c r="D192" s="210"/>
      <c r="E192" s="211"/>
      <c r="H192" s="211"/>
      <c r="I192" s="211"/>
      <c r="J192" s="211"/>
      <c r="K192" s="211"/>
      <c r="L192" s="211"/>
      <c r="M192" s="211"/>
      <c r="N192" s="209"/>
      <c r="O192" s="209"/>
      <c r="AF192" s="65" t="str">
        <f t="shared" si="4"/>
        <v/>
      </c>
      <c r="AG192" s="65">
        <f t="shared" si="5"/>
        <v>0</v>
      </c>
    </row>
    <row r="193" spans="3:33" ht="39" customHeight="1" x14ac:dyDescent="0.25">
      <c r="C193" s="64"/>
      <c r="D193" s="210"/>
      <c r="E193" s="211"/>
      <c r="H193" s="211"/>
      <c r="I193" s="211"/>
      <c r="J193" s="211"/>
      <c r="K193" s="211"/>
      <c r="L193" s="211"/>
      <c r="M193" s="211"/>
      <c r="N193" s="209"/>
      <c r="O193" s="209"/>
      <c r="AF193" s="65" t="str">
        <f t="shared" si="4"/>
        <v/>
      </c>
      <c r="AG193" s="65">
        <f t="shared" si="5"/>
        <v>0</v>
      </c>
    </row>
    <row r="194" spans="3:33" ht="39" customHeight="1" x14ac:dyDescent="0.25">
      <c r="C194" s="64"/>
      <c r="D194" s="210"/>
      <c r="E194" s="211"/>
      <c r="H194" s="211"/>
      <c r="I194" s="211"/>
      <c r="J194" s="211"/>
      <c r="K194" s="211"/>
      <c r="L194" s="211"/>
      <c r="M194" s="211"/>
      <c r="N194" s="209"/>
      <c r="O194" s="209"/>
      <c r="AF194" s="65" t="str">
        <f t="shared" si="4"/>
        <v/>
      </c>
      <c r="AG194" s="65">
        <f t="shared" si="5"/>
        <v>0</v>
      </c>
    </row>
    <row r="195" spans="3:33" ht="39" customHeight="1" x14ac:dyDescent="0.25">
      <c r="C195" s="64"/>
      <c r="D195" s="210"/>
      <c r="E195" s="211"/>
      <c r="H195" s="211"/>
      <c r="I195" s="211"/>
      <c r="J195" s="211"/>
      <c r="K195" s="211"/>
      <c r="L195" s="211"/>
      <c r="M195" s="211"/>
      <c r="N195" s="209"/>
      <c r="O195" s="209"/>
      <c r="AF195" s="65" t="str">
        <f t="shared" si="4"/>
        <v/>
      </c>
      <c r="AG195" s="65">
        <f t="shared" si="5"/>
        <v>0</v>
      </c>
    </row>
    <row r="196" spans="3:33" ht="39" customHeight="1" x14ac:dyDescent="0.25">
      <c r="C196" s="64"/>
      <c r="D196" s="210"/>
      <c r="E196" s="211"/>
      <c r="H196" s="211"/>
      <c r="I196" s="211"/>
      <c r="J196" s="211"/>
      <c r="K196" s="211"/>
      <c r="L196" s="211"/>
      <c r="M196" s="211"/>
      <c r="N196" s="209"/>
      <c r="O196" s="209"/>
      <c r="AF196" s="65" t="str">
        <f t="shared" si="4"/>
        <v/>
      </c>
      <c r="AG196" s="65">
        <f t="shared" si="5"/>
        <v>0</v>
      </c>
    </row>
    <row r="197" spans="3:33" ht="39" customHeight="1" x14ac:dyDescent="0.25">
      <c r="C197" s="64"/>
      <c r="D197" s="210"/>
      <c r="E197" s="211"/>
      <c r="H197" s="211"/>
      <c r="I197" s="211"/>
      <c r="J197" s="211"/>
      <c r="K197" s="211"/>
      <c r="L197" s="211"/>
      <c r="M197" s="211"/>
      <c r="N197" s="209"/>
      <c r="O197" s="209"/>
      <c r="AF197" s="65" t="str">
        <f t="shared" si="4"/>
        <v/>
      </c>
      <c r="AG197" s="65">
        <f t="shared" si="5"/>
        <v>0</v>
      </c>
    </row>
    <row r="198" spans="3:33" ht="39" customHeight="1" x14ac:dyDescent="0.25">
      <c r="C198" s="64"/>
      <c r="D198" s="210"/>
      <c r="E198" s="211"/>
      <c r="H198" s="211"/>
      <c r="I198" s="211"/>
      <c r="J198" s="211"/>
      <c r="K198" s="211"/>
      <c r="L198" s="211"/>
      <c r="M198" s="211"/>
      <c r="N198" s="209"/>
      <c r="O198" s="209"/>
      <c r="AF198" s="65" t="str">
        <f t="shared" si="4"/>
        <v/>
      </c>
      <c r="AG198" s="65">
        <f t="shared" si="5"/>
        <v>0</v>
      </c>
    </row>
    <row r="199" spans="3:33" ht="39" customHeight="1" x14ac:dyDescent="0.25">
      <c r="C199" s="64"/>
      <c r="D199" s="210" t="str">
        <f>IF(C199="","","- "&amp; C199&amp;CHAR(10))
&amp;IF(C200="","","- "&amp; C200&amp;CHAR(10))
&amp;IF(C201="","","- "&amp; C201&amp;CHAR(10))
&amp;IF(C202="","","- "&amp; C202&amp;CHAR(10))
&amp;IF(C203="","","- "&amp; C203&amp;CHAR(10))
&amp;IF(C204="","","- "&amp; C204&amp;CHAR(10))
&amp;IF(C205="","","- "&amp; C205&amp;CHAR(10))
&amp;IF(C206="","","- "&amp; C206&amp;CHAR(10))
&amp;IF(C207="","","- "&amp; C207&amp;CHAR(10))
&amp;IF(C208="","","- "&amp; C208&amp;CHAR(10))</f>
        <v/>
      </c>
      <c r="E199" s="211"/>
      <c r="H199" s="211"/>
      <c r="I199" s="211"/>
      <c r="J199" s="211"/>
      <c r="K199" s="211"/>
      <c r="L199" s="211"/>
      <c r="M199" s="211"/>
      <c r="N199" s="209"/>
      <c r="O199" s="209"/>
      <c r="AF199" s="65" t="str">
        <f t="shared" si="4"/>
        <v/>
      </c>
      <c r="AG199" s="65" t="str">
        <f t="shared" si="5"/>
        <v/>
      </c>
    </row>
    <row r="200" spans="3:33" ht="39" customHeight="1" x14ac:dyDescent="0.25">
      <c r="C200" s="64"/>
      <c r="D200" s="210"/>
      <c r="E200" s="211"/>
      <c r="H200" s="211"/>
      <c r="I200" s="211"/>
      <c r="J200" s="211"/>
      <c r="K200" s="211"/>
      <c r="L200" s="211"/>
      <c r="M200" s="211"/>
      <c r="N200" s="209"/>
      <c r="O200" s="209"/>
      <c r="AF200" s="65" t="str">
        <f t="shared" si="4"/>
        <v/>
      </c>
      <c r="AG200" s="65">
        <f t="shared" si="5"/>
        <v>0</v>
      </c>
    </row>
    <row r="201" spans="3:33" ht="39" customHeight="1" x14ac:dyDescent="0.25">
      <c r="C201" s="64"/>
      <c r="D201" s="210"/>
      <c r="E201" s="211"/>
      <c r="H201" s="211"/>
      <c r="I201" s="211"/>
      <c r="J201" s="211"/>
      <c r="K201" s="211"/>
      <c r="L201" s="211"/>
      <c r="M201" s="211"/>
      <c r="N201" s="209"/>
      <c r="O201" s="209"/>
      <c r="AF201" s="65" t="str">
        <f t="shared" ref="AF201:AF264" si="6">LEFT(E201,4)</f>
        <v/>
      </c>
      <c r="AG201" s="65">
        <f t="shared" ref="AG201:AG264" si="7">D201</f>
        <v>0</v>
      </c>
    </row>
    <row r="202" spans="3:33" ht="39" customHeight="1" x14ac:dyDescent="0.25">
      <c r="C202" s="64"/>
      <c r="D202" s="210"/>
      <c r="E202" s="211"/>
      <c r="H202" s="211"/>
      <c r="I202" s="211"/>
      <c r="J202" s="211"/>
      <c r="K202" s="211"/>
      <c r="L202" s="211"/>
      <c r="M202" s="211"/>
      <c r="N202" s="209"/>
      <c r="O202" s="209"/>
      <c r="AF202" s="65" t="str">
        <f t="shared" si="6"/>
        <v/>
      </c>
      <c r="AG202" s="65">
        <f t="shared" si="7"/>
        <v>0</v>
      </c>
    </row>
    <row r="203" spans="3:33" ht="39" customHeight="1" x14ac:dyDescent="0.25">
      <c r="C203" s="64"/>
      <c r="D203" s="210"/>
      <c r="E203" s="211"/>
      <c r="H203" s="211"/>
      <c r="I203" s="211"/>
      <c r="J203" s="211"/>
      <c r="K203" s="211"/>
      <c r="L203" s="211"/>
      <c r="M203" s="211"/>
      <c r="N203" s="209"/>
      <c r="O203" s="209"/>
      <c r="AF203" s="65" t="str">
        <f t="shared" si="6"/>
        <v/>
      </c>
      <c r="AG203" s="65">
        <f t="shared" si="7"/>
        <v>0</v>
      </c>
    </row>
    <row r="204" spans="3:33" ht="39" customHeight="1" x14ac:dyDescent="0.25">
      <c r="C204" s="64"/>
      <c r="D204" s="210"/>
      <c r="E204" s="211"/>
      <c r="H204" s="211"/>
      <c r="I204" s="211"/>
      <c r="J204" s="211"/>
      <c r="K204" s="211"/>
      <c r="L204" s="211"/>
      <c r="M204" s="211"/>
      <c r="N204" s="209"/>
      <c r="O204" s="209"/>
      <c r="AF204" s="65" t="str">
        <f t="shared" si="6"/>
        <v/>
      </c>
      <c r="AG204" s="65">
        <f t="shared" si="7"/>
        <v>0</v>
      </c>
    </row>
    <row r="205" spans="3:33" ht="39" customHeight="1" x14ac:dyDescent="0.25">
      <c r="C205" s="64"/>
      <c r="D205" s="210"/>
      <c r="E205" s="211"/>
      <c r="H205" s="211"/>
      <c r="I205" s="211"/>
      <c r="J205" s="211"/>
      <c r="K205" s="211"/>
      <c r="L205" s="211"/>
      <c r="M205" s="211"/>
      <c r="N205" s="209"/>
      <c r="O205" s="209"/>
      <c r="AF205" s="65" t="str">
        <f t="shared" si="6"/>
        <v/>
      </c>
      <c r="AG205" s="65">
        <f t="shared" si="7"/>
        <v>0</v>
      </c>
    </row>
    <row r="206" spans="3:33" ht="39" customHeight="1" x14ac:dyDescent="0.25">
      <c r="C206" s="64"/>
      <c r="D206" s="210"/>
      <c r="E206" s="211"/>
      <c r="H206" s="211"/>
      <c r="I206" s="211"/>
      <c r="J206" s="211"/>
      <c r="K206" s="211"/>
      <c r="L206" s="211"/>
      <c r="M206" s="211"/>
      <c r="N206" s="209"/>
      <c r="O206" s="209"/>
      <c r="AF206" s="65" t="str">
        <f t="shared" si="6"/>
        <v/>
      </c>
      <c r="AG206" s="65">
        <f t="shared" si="7"/>
        <v>0</v>
      </c>
    </row>
    <row r="207" spans="3:33" ht="39" customHeight="1" x14ac:dyDescent="0.25">
      <c r="C207" s="64"/>
      <c r="D207" s="210"/>
      <c r="E207" s="211"/>
      <c r="H207" s="211"/>
      <c r="I207" s="211"/>
      <c r="J207" s="211"/>
      <c r="K207" s="211"/>
      <c r="L207" s="211"/>
      <c r="M207" s="211"/>
      <c r="N207" s="209"/>
      <c r="O207" s="209"/>
      <c r="AF207" s="65" t="str">
        <f t="shared" si="6"/>
        <v/>
      </c>
      <c r="AG207" s="65">
        <f t="shared" si="7"/>
        <v>0</v>
      </c>
    </row>
    <row r="208" spans="3:33" ht="39" customHeight="1" x14ac:dyDescent="0.25">
      <c r="C208" s="64"/>
      <c r="D208" s="210"/>
      <c r="E208" s="211"/>
      <c r="H208" s="211"/>
      <c r="I208" s="211"/>
      <c r="J208" s="211"/>
      <c r="K208" s="211"/>
      <c r="L208" s="211"/>
      <c r="M208" s="211"/>
      <c r="N208" s="209"/>
      <c r="O208" s="209"/>
      <c r="AF208" s="65" t="str">
        <f t="shared" si="6"/>
        <v/>
      </c>
      <c r="AG208" s="65">
        <f t="shared" si="7"/>
        <v>0</v>
      </c>
    </row>
    <row r="209" spans="3:33" ht="39" customHeight="1" x14ac:dyDescent="0.25">
      <c r="C209" s="64"/>
      <c r="D209" s="210" t="str">
        <f>IF(C209="","","- "&amp; C209&amp;CHAR(10))
&amp;IF(C210="","","- "&amp; C210&amp;CHAR(10))
&amp;IF(C211="","","- "&amp; C211&amp;CHAR(10))
&amp;IF(C212="","","- "&amp; C212&amp;CHAR(10))
&amp;IF(C213="","","- "&amp; C213&amp;CHAR(10))
&amp;IF(C214="","","- "&amp; C214&amp;CHAR(10))
&amp;IF(C215="","","- "&amp; C215&amp;CHAR(10))
&amp;IF(C216="","","- "&amp; C216&amp;CHAR(10))
&amp;IF(C217="","","- "&amp; C217&amp;CHAR(10))
&amp;IF(C218="","","- "&amp; C218&amp;CHAR(10))</f>
        <v/>
      </c>
      <c r="E209" s="211"/>
      <c r="H209" s="211"/>
      <c r="I209" s="211"/>
      <c r="J209" s="211"/>
      <c r="K209" s="211"/>
      <c r="L209" s="211"/>
      <c r="M209" s="211"/>
      <c r="N209" s="209"/>
      <c r="O209" s="209"/>
      <c r="AF209" s="65" t="str">
        <f t="shared" si="6"/>
        <v/>
      </c>
      <c r="AG209" s="65" t="str">
        <f t="shared" si="7"/>
        <v/>
      </c>
    </row>
    <row r="210" spans="3:33" ht="39" customHeight="1" x14ac:dyDescent="0.25">
      <c r="C210" s="64"/>
      <c r="D210" s="210"/>
      <c r="E210" s="211"/>
      <c r="H210" s="211"/>
      <c r="I210" s="211"/>
      <c r="J210" s="211"/>
      <c r="K210" s="211"/>
      <c r="L210" s="211"/>
      <c r="M210" s="211"/>
      <c r="N210" s="209"/>
      <c r="O210" s="209"/>
      <c r="AF210" s="65" t="str">
        <f t="shared" si="6"/>
        <v/>
      </c>
      <c r="AG210" s="65">
        <f t="shared" si="7"/>
        <v>0</v>
      </c>
    </row>
    <row r="211" spans="3:33" ht="39" customHeight="1" x14ac:dyDescent="0.25">
      <c r="C211" s="64"/>
      <c r="D211" s="210"/>
      <c r="E211" s="211"/>
      <c r="H211" s="211"/>
      <c r="I211" s="211"/>
      <c r="J211" s="211"/>
      <c r="K211" s="211"/>
      <c r="L211" s="211"/>
      <c r="M211" s="211"/>
      <c r="N211" s="209"/>
      <c r="O211" s="209"/>
      <c r="AF211" s="65" t="str">
        <f t="shared" si="6"/>
        <v/>
      </c>
      <c r="AG211" s="65">
        <f t="shared" si="7"/>
        <v>0</v>
      </c>
    </row>
    <row r="212" spans="3:33" ht="39" customHeight="1" x14ac:dyDescent="0.25">
      <c r="C212" s="64"/>
      <c r="D212" s="210"/>
      <c r="E212" s="211"/>
      <c r="H212" s="211"/>
      <c r="I212" s="211"/>
      <c r="J212" s="211"/>
      <c r="K212" s="211"/>
      <c r="L212" s="211"/>
      <c r="M212" s="211"/>
      <c r="N212" s="209"/>
      <c r="O212" s="209"/>
      <c r="AF212" s="65" t="str">
        <f t="shared" si="6"/>
        <v/>
      </c>
      <c r="AG212" s="65">
        <f t="shared" si="7"/>
        <v>0</v>
      </c>
    </row>
    <row r="213" spans="3:33" ht="39" customHeight="1" x14ac:dyDescent="0.25">
      <c r="C213" s="64"/>
      <c r="D213" s="210"/>
      <c r="E213" s="211"/>
      <c r="H213" s="211"/>
      <c r="I213" s="211"/>
      <c r="J213" s="211"/>
      <c r="K213" s="211"/>
      <c r="L213" s="211"/>
      <c r="M213" s="211"/>
      <c r="N213" s="209"/>
      <c r="O213" s="209"/>
      <c r="AF213" s="65" t="str">
        <f t="shared" si="6"/>
        <v/>
      </c>
      <c r="AG213" s="65">
        <f t="shared" si="7"/>
        <v>0</v>
      </c>
    </row>
    <row r="214" spans="3:33" ht="39" customHeight="1" x14ac:dyDescent="0.25">
      <c r="C214" s="64"/>
      <c r="D214" s="210"/>
      <c r="E214" s="211"/>
      <c r="H214" s="211"/>
      <c r="I214" s="211"/>
      <c r="J214" s="211"/>
      <c r="K214" s="211"/>
      <c r="L214" s="211"/>
      <c r="M214" s="211"/>
      <c r="N214" s="209"/>
      <c r="O214" s="209"/>
      <c r="AF214" s="65" t="str">
        <f t="shared" si="6"/>
        <v/>
      </c>
      <c r="AG214" s="65">
        <f t="shared" si="7"/>
        <v>0</v>
      </c>
    </row>
    <row r="215" spans="3:33" ht="39" customHeight="1" x14ac:dyDescent="0.25">
      <c r="C215" s="64"/>
      <c r="D215" s="210"/>
      <c r="E215" s="211"/>
      <c r="H215" s="211"/>
      <c r="I215" s="211"/>
      <c r="J215" s="211"/>
      <c r="K215" s="211"/>
      <c r="L215" s="211"/>
      <c r="M215" s="211"/>
      <c r="N215" s="209"/>
      <c r="O215" s="209"/>
      <c r="AF215" s="65" t="str">
        <f t="shared" si="6"/>
        <v/>
      </c>
      <c r="AG215" s="65">
        <f t="shared" si="7"/>
        <v>0</v>
      </c>
    </row>
    <row r="216" spans="3:33" ht="39" customHeight="1" x14ac:dyDescent="0.25">
      <c r="C216" s="64"/>
      <c r="D216" s="210"/>
      <c r="E216" s="211"/>
      <c r="H216" s="211"/>
      <c r="I216" s="211"/>
      <c r="J216" s="211"/>
      <c r="K216" s="211"/>
      <c r="L216" s="211"/>
      <c r="M216" s="211"/>
      <c r="N216" s="209"/>
      <c r="O216" s="209"/>
      <c r="AF216" s="65" t="str">
        <f t="shared" si="6"/>
        <v/>
      </c>
      <c r="AG216" s="65">
        <f t="shared" si="7"/>
        <v>0</v>
      </c>
    </row>
    <row r="217" spans="3:33" ht="39" customHeight="1" x14ac:dyDescent="0.25">
      <c r="C217" s="64"/>
      <c r="D217" s="210"/>
      <c r="E217" s="211"/>
      <c r="H217" s="211"/>
      <c r="I217" s="211"/>
      <c r="J217" s="211"/>
      <c r="K217" s="211"/>
      <c r="L217" s="211"/>
      <c r="M217" s="211"/>
      <c r="N217" s="209"/>
      <c r="O217" s="209"/>
      <c r="AF217" s="65" t="str">
        <f t="shared" si="6"/>
        <v/>
      </c>
      <c r="AG217" s="65">
        <f t="shared" si="7"/>
        <v>0</v>
      </c>
    </row>
    <row r="218" spans="3:33" ht="39" customHeight="1" x14ac:dyDescent="0.25">
      <c r="C218" s="64"/>
      <c r="D218" s="210"/>
      <c r="E218" s="211"/>
      <c r="H218" s="211"/>
      <c r="I218" s="211"/>
      <c r="J218" s="211"/>
      <c r="K218" s="211"/>
      <c r="L218" s="211"/>
      <c r="M218" s="211"/>
      <c r="N218" s="209"/>
      <c r="O218" s="209"/>
      <c r="AF218" s="65" t="str">
        <f t="shared" si="6"/>
        <v/>
      </c>
      <c r="AG218" s="65">
        <f t="shared" si="7"/>
        <v>0</v>
      </c>
    </row>
    <row r="219" spans="3:33" ht="39" customHeight="1" x14ac:dyDescent="0.25">
      <c r="C219" s="64"/>
      <c r="D219" s="210" t="str">
        <f>IF(C219="","","- "&amp; C219&amp;CHAR(10))
&amp;IF(C220="","","- "&amp; C220&amp;CHAR(10))
&amp;IF(C221="","","- "&amp; C221&amp;CHAR(10))
&amp;IF(C222="","","- "&amp; C222&amp;CHAR(10))
&amp;IF(C223="","","- "&amp; C223&amp;CHAR(10))
&amp;IF(C224="","","- "&amp; C224&amp;CHAR(10))
&amp;IF(C225="","","- "&amp; C225&amp;CHAR(10))
&amp;IF(C226="","","- "&amp; C226&amp;CHAR(10))
&amp;IF(C227="","","- "&amp; C227&amp;CHAR(10))
&amp;IF(C228="","","- "&amp; C228&amp;CHAR(10))</f>
        <v/>
      </c>
      <c r="E219" s="211"/>
      <c r="H219" s="211"/>
      <c r="I219" s="211"/>
      <c r="J219" s="211"/>
      <c r="K219" s="211"/>
      <c r="L219" s="211"/>
      <c r="M219" s="211"/>
      <c r="N219" s="209"/>
      <c r="O219" s="209"/>
      <c r="AF219" s="65" t="str">
        <f t="shared" si="6"/>
        <v/>
      </c>
      <c r="AG219" s="65" t="str">
        <f t="shared" si="7"/>
        <v/>
      </c>
    </row>
    <row r="220" spans="3:33" ht="39" customHeight="1" x14ac:dyDescent="0.25">
      <c r="C220" s="64"/>
      <c r="D220" s="210"/>
      <c r="E220" s="211"/>
      <c r="H220" s="211"/>
      <c r="I220" s="211"/>
      <c r="J220" s="211"/>
      <c r="K220" s="211"/>
      <c r="L220" s="211"/>
      <c r="M220" s="211"/>
      <c r="N220" s="209"/>
      <c r="O220" s="209"/>
      <c r="AF220" s="65" t="str">
        <f t="shared" si="6"/>
        <v/>
      </c>
      <c r="AG220" s="65">
        <f t="shared" si="7"/>
        <v>0</v>
      </c>
    </row>
    <row r="221" spans="3:33" ht="39" customHeight="1" x14ac:dyDescent="0.25">
      <c r="C221" s="64"/>
      <c r="D221" s="210"/>
      <c r="E221" s="211"/>
      <c r="H221" s="211"/>
      <c r="I221" s="211"/>
      <c r="J221" s="211"/>
      <c r="K221" s="211"/>
      <c r="L221" s="211"/>
      <c r="M221" s="211"/>
      <c r="N221" s="209"/>
      <c r="O221" s="209"/>
      <c r="AF221" s="65" t="str">
        <f t="shared" si="6"/>
        <v/>
      </c>
      <c r="AG221" s="65">
        <f t="shared" si="7"/>
        <v>0</v>
      </c>
    </row>
    <row r="222" spans="3:33" ht="39" customHeight="1" x14ac:dyDescent="0.25">
      <c r="C222" s="64"/>
      <c r="D222" s="210"/>
      <c r="E222" s="211"/>
      <c r="H222" s="211"/>
      <c r="I222" s="211"/>
      <c r="J222" s="211"/>
      <c r="K222" s="211"/>
      <c r="L222" s="211"/>
      <c r="M222" s="211"/>
      <c r="N222" s="209"/>
      <c r="O222" s="209"/>
      <c r="AF222" s="65" t="str">
        <f t="shared" si="6"/>
        <v/>
      </c>
      <c r="AG222" s="65">
        <f t="shared" si="7"/>
        <v>0</v>
      </c>
    </row>
    <row r="223" spans="3:33" ht="39" customHeight="1" x14ac:dyDescent="0.25">
      <c r="C223" s="64"/>
      <c r="D223" s="210"/>
      <c r="E223" s="211"/>
      <c r="H223" s="211"/>
      <c r="I223" s="211"/>
      <c r="J223" s="211"/>
      <c r="K223" s="211"/>
      <c r="L223" s="211"/>
      <c r="M223" s="211"/>
      <c r="N223" s="209"/>
      <c r="O223" s="209"/>
      <c r="AF223" s="65" t="str">
        <f t="shared" si="6"/>
        <v/>
      </c>
      <c r="AG223" s="65">
        <f t="shared" si="7"/>
        <v>0</v>
      </c>
    </row>
    <row r="224" spans="3:33" ht="39" customHeight="1" x14ac:dyDescent="0.25">
      <c r="C224" s="64"/>
      <c r="D224" s="210"/>
      <c r="E224" s="211"/>
      <c r="H224" s="211"/>
      <c r="I224" s="211"/>
      <c r="J224" s="211"/>
      <c r="K224" s="211"/>
      <c r="L224" s="211"/>
      <c r="M224" s="211"/>
      <c r="N224" s="209"/>
      <c r="O224" s="209"/>
      <c r="AF224" s="65" t="str">
        <f t="shared" si="6"/>
        <v/>
      </c>
      <c r="AG224" s="65">
        <f t="shared" si="7"/>
        <v>0</v>
      </c>
    </row>
    <row r="225" spans="3:33" ht="39" customHeight="1" x14ac:dyDescent="0.25">
      <c r="C225" s="64"/>
      <c r="D225" s="210"/>
      <c r="E225" s="211"/>
      <c r="H225" s="211"/>
      <c r="I225" s="211"/>
      <c r="J225" s="211"/>
      <c r="K225" s="211"/>
      <c r="L225" s="211"/>
      <c r="M225" s="211"/>
      <c r="N225" s="209"/>
      <c r="O225" s="209"/>
      <c r="AF225" s="65" t="str">
        <f t="shared" si="6"/>
        <v/>
      </c>
      <c r="AG225" s="65">
        <f t="shared" si="7"/>
        <v>0</v>
      </c>
    </row>
    <row r="226" spans="3:33" ht="39" customHeight="1" x14ac:dyDescent="0.25">
      <c r="C226" s="64"/>
      <c r="D226" s="210"/>
      <c r="E226" s="211"/>
      <c r="H226" s="211"/>
      <c r="I226" s="211"/>
      <c r="J226" s="211"/>
      <c r="K226" s="211"/>
      <c r="L226" s="211"/>
      <c r="M226" s="211"/>
      <c r="N226" s="209"/>
      <c r="O226" s="209"/>
      <c r="AF226" s="65" t="str">
        <f t="shared" si="6"/>
        <v/>
      </c>
      <c r="AG226" s="65">
        <f t="shared" si="7"/>
        <v>0</v>
      </c>
    </row>
    <row r="227" spans="3:33" ht="39" customHeight="1" x14ac:dyDescent="0.25">
      <c r="C227" s="64"/>
      <c r="D227" s="210"/>
      <c r="E227" s="211"/>
      <c r="H227" s="211"/>
      <c r="I227" s="211"/>
      <c r="J227" s="211"/>
      <c r="K227" s="211"/>
      <c r="L227" s="211"/>
      <c r="M227" s="211"/>
      <c r="N227" s="209"/>
      <c r="O227" s="209"/>
      <c r="AF227" s="65" t="str">
        <f t="shared" si="6"/>
        <v/>
      </c>
      <c r="AG227" s="65">
        <f t="shared" si="7"/>
        <v>0</v>
      </c>
    </row>
    <row r="228" spans="3:33" ht="39" customHeight="1" x14ac:dyDescent="0.25">
      <c r="C228" s="64"/>
      <c r="D228" s="210"/>
      <c r="E228" s="211"/>
      <c r="H228" s="211"/>
      <c r="I228" s="211"/>
      <c r="J228" s="211"/>
      <c r="K228" s="211"/>
      <c r="L228" s="211"/>
      <c r="M228" s="211"/>
      <c r="N228" s="209"/>
      <c r="O228" s="209"/>
      <c r="AF228" s="65" t="str">
        <f t="shared" si="6"/>
        <v/>
      </c>
      <c r="AG228" s="65">
        <f t="shared" si="7"/>
        <v>0</v>
      </c>
    </row>
    <row r="229" spans="3:33" ht="39" customHeight="1" x14ac:dyDescent="0.25">
      <c r="C229" s="64"/>
      <c r="D229" s="210" t="str">
        <f>IF(C229="","","- "&amp; C229&amp;CHAR(10))
&amp;IF(C230="","","- "&amp; C230&amp;CHAR(10))
&amp;IF(C231="","","- "&amp; C231&amp;CHAR(10))
&amp;IF(C232="","","- "&amp; C232&amp;CHAR(10))
&amp;IF(C233="","","- "&amp; C233&amp;CHAR(10))
&amp;IF(C234="","","- "&amp; C234&amp;CHAR(10))
&amp;IF(C235="","","- "&amp; C235&amp;CHAR(10))
&amp;IF(C236="","","- "&amp; C236&amp;CHAR(10))
&amp;IF(C237="","","- "&amp; C237&amp;CHAR(10))
&amp;IF(C238="","","- "&amp; C238&amp;CHAR(10))</f>
        <v/>
      </c>
      <c r="E229" s="211"/>
      <c r="H229" s="211"/>
      <c r="I229" s="211"/>
      <c r="J229" s="211"/>
      <c r="K229" s="211"/>
      <c r="L229" s="211"/>
      <c r="M229" s="211"/>
      <c r="N229" s="209"/>
      <c r="O229" s="209"/>
      <c r="AF229" s="65" t="str">
        <f t="shared" si="6"/>
        <v/>
      </c>
      <c r="AG229" s="65" t="str">
        <f t="shared" si="7"/>
        <v/>
      </c>
    </row>
    <row r="230" spans="3:33" ht="39" customHeight="1" x14ac:dyDescent="0.25">
      <c r="C230" s="64"/>
      <c r="D230" s="210"/>
      <c r="E230" s="211"/>
      <c r="H230" s="211"/>
      <c r="I230" s="211"/>
      <c r="J230" s="211"/>
      <c r="K230" s="211"/>
      <c r="L230" s="211"/>
      <c r="M230" s="211"/>
      <c r="N230" s="209"/>
      <c r="O230" s="209"/>
      <c r="AF230" s="65" t="str">
        <f t="shared" si="6"/>
        <v/>
      </c>
      <c r="AG230" s="65">
        <f t="shared" si="7"/>
        <v>0</v>
      </c>
    </row>
    <row r="231" spans="3:33" ht="39" customHeight="1" x14ac:dyDescent="0.25">
      <c r="C231" s="64"/>
      <c r="D231" s="210"/>
      <c r="E231" s="211"/>
      <c r="H231" s="211"/>
      <c r="I231" s="211"/>
      <c r="J231" s="211"/>
      <c r="K231" s="211"/>
      <c r="L231" s="211"/>
      <c r="M231" s="211"/>
      <c r="N231" s="209"/>
      <c r="O231" s="209"/>
      <c r="AF231" s="65" t="str">
        <f t="shared" si="6"/>
        <v/>
      </c>
      <c r="AG231" s="65">
        <f t="shared" si="7"/>
        <v>0</v>
      </c>
    </row>
    <row r="232" spans="3:33" ht="39" customHeight="1" x14ac:dyDescent="0.25">
      <c r="C232" s="64"/>
      <c r="D232" s="210"/>
      <c r="E232" s="211"/>
      <c r="H232" s="211"/>
      <c r="I232" s="211"/>
      <c r="J232" s="211"/>
      <c r="K232" s="211"/>
      <c r="L232" s="211"/>
      <c r="M232" s="211"/>
      <c r="N232" s="209"/>
      <c r="O232" s="209"/>
      <c r="AF232" s="65" t="str">
        <f t="shared" si="6"/>
        <v/>
      </c>
      <c r="AG232" s="65">
        <f t="shared" si="7"/>
        <v>0</v>
      </c>
    </row>
    <row r="233" spans="3:33" ht="39" customHeight="1" x14ac:dyDescent="0.25">
      <c r="C233" s="64"/>
      <c r="D233" s="210"/>
      <c r="E233" s="211"/>
      <c r="H233" s="211"/>
      <c r="I233" s="211"/>
      <c r="J233" s="211"/>
      <c r="K233" s="211"/>
      <c r="L233" s="211"/>
      <c r="M233" s="211"/>
      <c r="N233" s="209"/>
      <c r="O233" s="209"/>
      <c r="AF233" s="65" t="str">
        <f t="shared" si="6"/>
        <v/>
      </c>
      <c r="AG233" s="65">
        <f t="shared" si="7"/>
        <v>0</v>
      </c>
    </row>
    <row r="234" spans="3:33" ht="39" customHeight="1" x14ac:dyDescent="0.25">
      <c r="C234" s="64"/>
      <c r="D234" s="210"/>
      <c r="E234" s="211"/>
      <c r="H234" s="211"/>
      <c r="I234" s="211"/>
      <c r="J234" s="211"/>
      <c r="K234" s="211"/>
      <c r="L234" s="211"/>
      <c r="M234" s="211"/>
      <c r="N234" s="209"/>
      <c r="O234" s="209"/>
      <c r="AF234" s="65" t="str">
        <f t="shared" si="6"/>
        <v/>
      </c>
      <c r="AG234" s="65">
        <f t="shared" si="7"/>
        <v>0</v>
      </c>
    </row>
    <row r="235" spans="3:33" ht="39" customHeight="1" x14ac:dyDescent="0.25">
      <c r="C235" s="64"/>
      <c r="D235" s="210"/>
      <c r="E235" s="211"/>
      <c r="H235" s="211"/>
      <c r="I235" s="211"/>
      <c r="J235" s="211"/>
      <c r="K235" s="211"/>
      <c r="L235" s="211"/>
      <c r="M235" s="211"/>
      <c r="N235" s="209"/>
      <c r="O235" s="209"/>
      <c r="AF235" s="65" t="str">
        <f t="shared" si="6"/>
        <v/>
      </c>
      <c r="AG235" s="65">
        <f t="shared" si="7"/>
        <v>0</v>
      </c>
    </row>
    <row r="236" spans="3:33" ht="39" customHeight="1" x14ac:dyDescent="0.25">
      <c r="C236" s="64"/>
      <c r="D236" s="210"/>
      <c r="E236" s="211"/>
      <c r="H236" s="211"/>
      <c r="I236" s="211"/>
      <c r="J236" s="211"/>
      <c r="K236" s="211"/>
      <c r="L236" s="211"/>
      <c r="M236" s="211"/>
      <c r="N236" s="209"/>
      <c r="O236" s="209"/>
      <c r="AF236" s="65" t="str">
        <f t="shared" si="6"/>
        <v/>
      </c>
      <c r="AG236" s="65">
        <f t="shared" si="7"/>
        <v>0</v>
      </c>
    </row>
    <row r="237" spans="3:33" ht="39" customHeight="1" x14ac:dyDescent="0.25">
      <c r="C237" s="64"/>
      <c r="D237" s="210"/>
      <c r="E237" s="211"/>
      <c r="H237" s="211"/>
      <c r="I237" s="211"/>
      <c r="J237" s="211"/>
      <c r="K237" s="211"/>
      <c r="L237" s="211"/>
      <c r="M237" s="211"/>
      <c r="N237" s="209"/>
      <c r="O237" s="209"/>
      <c r="AF237" s="65" t="str">
        <f t="shared" si="6"/>
        <v/>
      </c>
      <c r="AG237" s="65">
        <f t="shared" si="7"/>
        <v>0</v>
      </c>
    </row>
    <row r="238" spans="3:33" ht="39" customHeight="1" x14ac:dyDescent="0.25">
      <c r="C238" s="64"/>
      <c r="D238" s="210"/>
      <c r="E238" s="211"/>
      <c r="H238" s="211"/>
      <c r="I238" s="211"/>
      <c r="J238" s="211"/>
      <c r="K238" s="211"/>
      <c r="L238" s="211"/>
      <c r="M238" s="211"/>
      <c r="N238" s="209"/>
      <c r="O238" s="209"/>
      <c r="AF238" s="65" t="str">
        <f t="shared" si="6"/>
        <v/>
      </c>
      <c r="AG238" s="65">
        <f t="shared" si="7"/>
        <v>0</v>
      </c>
    </row>
    <row r="239" spans="3:33" ht="39" customHeight="1" x14ac:dyDescent="0.25">
      <c r="C239" s="64"/>
      <c r="D239" s="210" t="str">
        <f>IF(C239="","","- "&amp; C239&amp;CHAR(10))
&amp;IF(C240="","","- "&amp; C240&amp;CHAR(10))
&amp;IF(C241="","","- "&amp; C241&amp;CHAR(10))
&amp;IF(C242="","","- "&amp; C242&amp;CHAR(10))
&amp;IF(C243="","","- "&amp; C243&amp;CHAR(10))
&amp;IF(C244="","","- "&amp; C244&amp;CHAR(10))
&amp;IF(C245="","","- "&amp; C245&amp;CHAR(10))
&amp;IF(C246="","","- "&amp; C246&amp;CHAR(10))
&amp;IF(C247="","","- "&amp; C247&amp;CHAR(10))
&amp;IF(C248="","","- "&amp; C248&amp;CHAR(10))</f>
        <v/>
      </c>
      <c r="E239" s="211"/>
      <c r="H239" s="211"/>
      <c r="I239" s="211"/>
      <c r="J239" s="211"/>
      <c r="K239" s="211"/>
      <c r="L239" s="211"/>
      <c r="M239" s="211"/>
      <c r="N239" s="209"/>
      <c r="O239" s="209"/>
      <c r="AF239" s="65" t="str">
        <f t="shared" si="6"/>
        <v/>
      </c>
      <c r="AG239" s="65" t="str">
        <f t="shared" si="7"/>
        <v/>
      </c>
    </row>
    <row r="240" spans="3:33" ht="39" customHeight="1" x14ac:dyDescent="0.25">
      <c r="C240" s="64"/>
      <c r="D240" s="210"/>
      <c r="E240" s="211"/>
      <c r="H240" s="211"/>
      <c r="I240" s="211"/>
      <c r="J240" s="211"/>
      <c r="K240" s="211"/>
      <c r="L240" s="211"/>
      <c r="M240" s="211"/>
      <c r="N240" s="209"/>
      <c r="O240" s="209"/>
      <c r="AF240" s="65" t="str">
        <f t="shared" si="6"/>
        <v/>
      </c>
      <c r="AG240" s="65">
        <f t="shared" si="7"/>
        <v>0</v>
      </c>
    </row>
    <row r="241" spans="3:33" ht="39" customHeight="1" x14ac:dyDescent="0.25">
      <c r="C241" s="64"/>
      <c r="D241" s="210"/>
      <c r="E241" s="211"/>
      <c r="H241" s="211"/>
      <c r="I241" s="211"/>
      <c r="J241" s="211"/>
      <c r="K241" s="211"/>
      <c r="L241" s="211"/>
      <c r="M241" s="211"/>
      <c r="N241" s="209"/>
      <c r="O241" s="209"/>
      <c r="AF241" s="65" t="str">
        <f t="shared" si="6"/>
        <v/>
      </c>
      <c r="AG241" s="65">
        <f t="shared" si="7"/>
        <v>0</v>
      </c>
    </row>
    <row r="242" spans="3:33" ht="39" customHeight="1" x14ac:dyDescent="0.25">
      <c r="C242" s="64"/>
      <c r="D242" s="210"/>
      <c r="E242" s="211"/>
      <c r="H242" s="211"/>
      <c r="I242" s="211"/>
      <c r="J242" s="211"/>
      <c r="K242" s="211"/>
      <c r="L242" s="211"/>
      <c r="M242" s="211"/>
      <c r="N242" s="209"/>
      <c r="O242" s="209"/>
      <c r="AF242" s="65" t="str">
        <f t="shared" si="6"/>
        <v/>
      </c>
      <c r="AG242" s="65">
        <f t="shared" si="7"/>
        <v>0</v>
      </c>
    </row>
    <row r="243" spans="3:33" ht="39" customHeight="1" x14ac:dyDescent="0.25">
      <c r="C243" s="64"/>
      <c r="D243" s="210"/>
      <c r="E243" s="211"/>
      <c r="H243" s="211"/>
      <c r="I243" s="211"/>
      <c r="J243" s="211"/>
      <c r="K243" s="211"/>
      <c r="L243" s="211"/>
      <c r="M243" s="211"/>
      <c r="N243" s="209"/>
      <c r="O243" s="209"/>
      <c r="AF243" s="65" t="str">
        <f t="shared" si="6"/>
        <v/>
      </c>
      <c r="AG243" s="65">
        <f t="shared" si="7"/>
        <v>0</v>
      </c>
    </row>
    <row r="244" spans="3:33" ht="39" customHeight="1" x14ac:dyDescent="0.25">
      <c r="C244" s="64"/>
      <c r="D244" s="210"/>
      <c r="E244" s="211"/>
      <c r="H244" s="211"/>
      <c r="I244" s="211"/>
      <c r="J244" s="211"/>
      <c r="K244" s="211"/>
      <c r="L244" s="211"/>
      <c r="M244" s="211"/>
      <c r="N244" s="209"/>
      <c r="O244" s="209"/>
      <c r="AF244" s="65" t="str">
        <f t="shared" si="6"/>
        <v/>
      </c>
      <c r="AG244" s="65">
        <f t="shared" si="7"/>
        <v>0</v>
      </c>
    </row>
    <row r="245" spans="3:33" ht="39" customHeight="1" x14ac:dyDescent="0.25">
      <c r="C245" s="64"/>
      <c r="D245" s="210"/>
      <c r="E245" s="211"/>
      <c r="H245" s="211"/>
      <c r="I245" s="211"/>
      <c r="J245" s="211"/>
      <c r="K245" s="211"/>
      <c r="L245" s="211"/>
      <c r="M245" s="211"/>
      <c r="N245" s="209"/>
      <c r="O245" s="209"/>
      <c r="AF245" s="65" t="str">
        <f t="shared" si="6"/>
        <v/>
      </c>
      <c r="AG245" s="65">
        <f t="shared" si="7"/>
        <v>0</v>
      </c>
    </row>
    <row r="246" spans="3:33" ht="39" customHeight="1" x14ac:dyDescent="0.25">
      <c r="C246" s="64"/>
      <c r="D246" s="210"/>
      <c r="E246" s="211"/>
      <c r="H246" s="211"/>
      <c r="I246" s="211"/>
      <c r="J246" s="211"/>
      <c r="K246" s="211"/>
      <c r="L246" s="211"/>
      <c r="M246" s="211"/>
      <c r="N246" s="209"/>
      <c r="O246" s="209"/>
      <c r="AF246" s="65" t="str">
        <f t="shared" si="6"/>
        <v/>
      </c>
      <c r="AG246" s="65">
        <f t="shared" si="7"/>
        <v>0</v>
      </c>
    </row>
    <row r="247" spans="3:33" ht="39" customHeight="1" x14ac:dyDescent="0.25">
      <c r="C247" s="64"/>
      <c r="D247" s="210"/>
      <c r="E247" s="211"/>
      <c r="H247" s="211"/>
      <c r="I247" s="211"/>
      <c r="J247" s="211"/>
      <c r="K247" s="211"/>
      <c r="L247" s="211"/>
      <c r="M247" s="211"/>
      <c r="N247" s="209"/>
      <c r="O247" s="209"/>
      <c r="AF247" s="65" t="str">
        <f t="shared" si="6"/>
        <v/>
      </c>
      <c r="AG247" s="65">
        <f t="shared" si="7"/>
        <v>0</v>
      </c>
    </row>
    <row r="248" spans="3:33" ht="39" customHeight="1" x14ac:dyDescent="0.25">
      <c r="C248" s="64"/>
      <c r="D248" s="210"/>
      <c r="E248" s="211"/>
      <c r="H248" s="211"/>
      <c r="I248" s="211"/>
      <c r="J248" s="211"/>
      <c r="K248" s="211"/>
      <c r="L248" s="211"/>
      <c r="M248" s="211"/>
      <c r="N248" s="209"/>
      <c r="O248" s="209"/>
      <c r="AF248" s="65" t="str">
        <f t="shared" si="6"/>
        <v/>
      </c>
      <c r="AG248" s="65">
        <f t="shared" si="7"/>
        <v>0</v>
      </c>
    </row>
    <row r="249" spans="3:33" ht="39" customHeight="1" x14ac:dyDescent="0.25">
      <c r="C249" s="64"/>
      <c r="D249" s="210" t="str">
        <f>IF(C249="","","- "&amp; C249&amp;CHAR(10))
&amp;IF(C250="","","- "&amp; C250&amp;CHAR(10))
&amp;IF(C251="","","- "&amp; C251&amp;CHAR(10))
&amp;IF(C252="","","- "&amp; C252&amp;CHAR(10))
&amp;IF(C253="","","- "&amp; C253&amp;CHAR(10))
&amp;IF(C254="","","- "&amp; C254&amp;CHAR(10))
&amp;IF(C255="","","- "&amp; C255&amp;CHAR(10))
&amp;IF(C256="","","- "&amp; C256&amp;CHAR(10))
&amp;IF(C257="","","- "&amp; C257&amp;CHAR(10))
&amp;IF(C258="","","- "&amp; C258&amp;CHAR(10))</f>
        <v/>
      </c>
      <c r="E249" s="211"/>
      <c r="H249" s="211"/>
      <c r="I249" s="211"/>
      <c r="J249" s="211"/>
      <c r="K249" s="211"/>
      <c r="L249" s="211"/>
      <c r="M249" s="211"/>
      <c r="N249" s="209"/>
      <c r="O249" s="209"/>
      <c r="AF249" s="65" t="str">
        <f t="shared" si="6"/>
        <v/>
      </c>
      <c r="AG249" s="65" t="str">
        <f t="shared" si="7"/>
        <v/>
      </c>
    </row>
    <row r="250" spans="3:33" ht="39" customHeight="1" x14ac:dyDescent="0.25">
      <c r="C250" s="64"/>
      <c r="D250" s="210"/>
      <c r="E250" s="211"/>
      <c r="H250" s="211"/>
      <c r="I250" s="211"/>
      <c r="J250" s="211"/>
      <c r="K250" s="211"/>
      <c r="L250" s="211"/>
      <c r="M250" s="211"/>
      <c r="N250" s="209"/>
      <c r="O250" s="209"/>
      <c r="AF250" s="65" t="str">
        <f t="shared" si="6"/>
        <v/>
      </c>
      <c r="AG250" s="65">
        <f t="shared" si="7"/>
        <v>0</v>
      </c>
    </row>
    <row r="251" spans="3:33" ht="39" customHeight="1" x14ac:dyDescent="0.25">
      <c r="C251" s="64"/>
      <c r="D251" s="210"/>
      <c r="E251" s="211"/>
      <c r="H251" s="211"/>
      <c r="I251" s="211"/>
      <c r="J251" s="211"/>
      <c r="K251" s="211"/>
      <c r="L251" s="211"/>
      <c r="M251" s="211"/>
      <c r="N251" s="209"/>
      <c r="O251" s="209"/>
      <c r="AF251" s="65" t="str">
        <f t="shared" si="6"/>
        <v/>
      </c>
      <c r="AG251" s="65">
        <f t="shared" si="7"/>
        <v>0</v>
      </c>
    </row>
    <row r="252" spans="3:33" ht="39" customHeight="1" x14ac:dyDescent="0.25">
      <c r="C252" s="64"/>
      <c r="D252" s="210"/>
      <c r="E252" s="211"/>
      <c r="H252" s="211"/>
      <c r="I252" s="211"/>
      <c r="J252" s="211"/>
      <c r="K252" s="211"/>
      <c r="L252" s="211"/>
      <c r="M252" s="211"/>
      <c r="N252" s="209"/>
      <c r="O252" s="209"/>
      <c r="AF252" s="65" t="str">
        <f t="shared" si="6"/>
        <v/>
      </c>
      <c r="AG252" s="65">
        <f t="shared" si="7"/>
        <v>0</v>
      </c>
    </row>
    <row r="253" spans="3:33" ht="39" customHeight="1" x14ac:dyDescent="0.25">
      <c r="C253" s="64"/>
      <c r="D253" s="210"/>
      <c r="E253" s="211"/>
      <c r="H253" s="211"/>
      <c r="I253" s="211"/>
      <c r="J253" s="211"/>
      <c r="K253" s="211"/>
      <c r="L253" s="211"/>
      <c r="M253" s="211"/>
      <c r="N253" s="209"/>
      <c r="O253" s="209"/>
      <c r="AF253" s="65" t="str">
        <f t="shared" si="6"/>
        <v/>
      </c>
      <c r="AG253" s="65">
        <f t="shared" si="7"/>
        <v>0</v>
      </c>
    </row>
    <row r="254" spans="3:33" ht="39" customHeight="1" x14ac:dyDescent="0.25">
      <c r="C254" s="64"/>
      <c r="D254" s="210"/>
      <c r="E254" s="211"/>
      <c r="H254" s="211"/>
      <c r="I254" s="211"/>
      <c r="J254" s="211"/>
      <c r="K254" s="211"/>
      <c r="L254" s="211"/>
      <c r="M254" s="211"/>
      <c r="N254" s="209"/>
      <c r="O254" s="209"/>
      <c r="AF254" s="65" t="str">
        <f t="shared" si="6"/>
        <v/>
      </c>
      <c r="AG254" s="65">
        <f t="shared" si="7"/>
        <v>0</v>
      </c>
    </row>
    <row r="255" spans="3:33" ht="39" customHeight="1" x14ac:dyDescent="0.25">
      <c r="C255" s="64"/>
      <c r="D255" s="210"/>
      <c r="E255" s="211"/>
      <c r="H255" s="211"/>
      <c r="I255" s="211"/>
      <c r="J255" s="211"/>
      <c r="K255" s="211"/>
      <c r="L255" s="211"/>
      <c r="M255" s="211"/>
      <c r="N255" s="209"/>
      <c r="O255" s="209"/>
      <c r="AF255" s="65" t="str">
        <f t="shared" si="6"/>
        <v/>
      </c>
      <c r="AG255" s="65">
        <f t="shared" si="7"/>
        <v>0</v>
      </c>
    </row>
    <row r="256" spans="3:33" ht="39" customHeight="1" x14ac:dyDescent="0.25">
      <c r="C256" s="64"/>
      <c r="D256" s="210"/>
      <c r="E256" s="211"/>
      <c r="H256" s="211"/>
      <c r="I256" s="211"/>
      <c r="J256" s="211"/>
      <c r="K256" s="211"/>
      <c r="L256" s="211"/>
      <c r="M256" s="211"/>
      <c r="N256" s="209"/>
      <c r="O256" s="209"/>
      <c r="AF256" s="65" t="str">
        <f t="shared" si="6"/>
        <v/>
      </c>
      <c r="AG256" s="65">
        <f t="shared" si="7"/>
        <v>0</v>
      </c>
    </row>
    <row r="257" spans="3:33" ht="39" customHeight="1" x14ac:dyDescent="0.25">
      <c r="C257" s="64"/>
      <c r="D257" s="210"/>
      <c r="E257" s="211"/>
      <c r="H257" s="211"/>
      <c r="I257" s="211"/>
      <c r="J257" s="211"/>
      <c r="K257" s="211"/>
      <c r="L257" s="211"/>
      <c r="M257" s="211"/>
      <c r="N257" s="209"/>
      <c r="O257" s="209"/>
      <c r="AF257" s="65" t="str">
        <f t="shared" si="6"/>
        <v/>
      </c>
      <c r="AG257" s="65">
        <f t="shared" si="7"/>
        <v>0</v>
      </c>
    </row>
    <row r="258" spans="3:33" ht="39" customHeight="1" x14ac:dyDescent="0.25">
      <c r="C258" s="64"/>
      <c r="D258" s="210"/>
      <c r="E258" s="211"/>
      <c r="H258" s="211"/>
      <c r="I258" s="211"/>
      <c r="J258" s="211"/>
      <c r="K258" s="211"/>
      <c r="L258" s="211"/>
      <c r="M258" s="211"/>
      <c r="N258" s="209"/>
      <c r="O258" s="209"/>
      <c r="AF258" s="65" t="str">
        <f t="shared" si="6"/>
        <v/>
      </c>
      <c r="AG258" s="65">
        <f t="shared" si="7"/>
        <v>0</v>
      </c>
    </row>
    <row r="259" spans="3:33" ht="39" customHeight="1" x14ac:dyDescent="0.25">
      <c r="C259" s="64"/>
      <c r="D259" s="210" t="str">
        <f>IF(C259="","","- "&amp; C259&amp;CHAR(10))
&amp;IF(C260="","","- "&amp; C260&amp;CHAR(10))
&amp;IF(C261="","","- "&amp; C261&amp;CHAR(10))
&amp;IF(C262="","","- "&amp; C262&amp;CHAR(10))
&amp;IF(C263="","","- "&amp; C263&amp;CHAR(10))
&amp;IF(C264="","","- "&amp; C264&amp;CHAR(10))
&amp;IF(C265="","","- "&amp; C265&amp;CHAR(10))
&amp;IF(C266="","","- "&amp; C266&amp;CHAR(10))
&amp;IF(C267="","","- "&amp; C267&amp;CHAR(10))
&amp;IF(C268="","","- "&amp; C268&amp;CHAR(10))</f>
        <v/>
      </c>
      <c r="E259" s="211"/>
      <c r="H259" s="211"/>
      <c r="I259" s="211"/>
      <c r="J259" s="211"/>
      <c r="K259" s="211"/>
      <c r="L259" s="211"/>
      <c r="M259" s="211"/>
      <c r="N259" s="209"/>
      <c r="O259" s="209"/>
      <c r="AF259" s="65" t="str">
        <f t="shared" si="6"/>
        <v/>
      </c>
      <c r="AG259" s="65" t="str">
        <f t="shared" si="7"/>
        <v/>
      </c>
    </row>
    <row r="260" spans="3:33" ht="39" customHeight="1" x14ac:dyDescent="0.25">
      <c r="C260" s="64"/>
      <c r="D260" s="210"/>
      <c r="E260" s="211"/>
      <c r="H260" s="211"/>
      <c r="I260" s="211"/>
      <c r="J260" s="211"/>
      <c r="K260" s="211"/>
      <c r="L260" s="211"/>
      <c r="M260" s="211"/>
      <c r="N260" s="209"/>
      <c r="O260" s="209"/>
      <c r="AF260" s="65" t="str">
        <f t="shared" si="6"/>
        <v/>
      </c>
      <c r="AG260" s="65">
        <f t="shared" si="7"/>
        <v>0</v>
      </c>
    </row>
    <row r="261" spans="3:33" ht="39" customHeight="1" x14ac:dyDescent="0.25">
      <c r="C261" s="64"/>
      <c r="D261" s="210"/>
      <c r="E261" s="211"/>
      <c r="H261" s="211"/>
      <c r="I261" s="211"/>
      <c r="J261" s="211"/>
      <c r="K261" s="211"/>
      <c r="L261" s="211"/>
      <c r="M261" s="211"/>
      <c r="N261" s="209"/>
      <c r="O261" s="209"/>
      <c r="AF261" s="65" t="str">
        <f t="shared" si="6"/>
        <v/>
      </c>
      <c r="AG261" s="65">
        <f t="shared" si="7"/>
        <v>0</v>
      </c>
    </row>
    <row r="262" spans="3:33" ht="39" customHeight="1" x14ac:dyDescent="0.25">
      <c r="C262" s="64"/>
      <c r="D262" s="210"/>
      <c r="E262" s="211"/>
      <c r="H262" s="211"/>
      <c r="I262" s="211"/>
      <c r="J262" s="211"/>
      <c r="K262" s="211"/>
      <c r="L262" s="211"/>
      <c r="M262" s="211"/>
      <c r="N262" s="209"/>
      <c r="O262" s="209"/>
      <c r="AF262" s="65" t="str">
        <f t="shared" si="6"/>
        <v/>
      </c>
      <c r="AG262" s="65">
        <f t="shared" si="7"/>
        <v>0</v>
      </c>
    </row>
    <row r="263" spans="3:33" ht="39" customHeight="1" x14ac:dyDescent="0.25">
      <c r="C263" s="64"/>
      <c r="D263" s="210"/>
      <c r="E263" s="211"/>
      <c r="H263" s="211"/>
      <c r="I263" s="211"/>
      <c r="J263" s="211"/>
      <c r="K263" s="211"/>
      <c r="L263" s="211"/>
      <c r="M263" s="211"/>
      <c r="N263" s="209"/>
      <c r="O263" s="209"/>
      <c r="AF263" s="65" t="str">
        <f t="shared" si="6"/>
        <v/>
      </c>
      <c r="AG263" s="65">
        <f t="shared" si="7"/>
        <v>0</v>
      </c>
    </row>
    <row r="264" spans="3:33" ht="39" customHeight="1" x14ac:dyDescent="0.25">
      <c r="C264" s="64"/>
      <c r="D264" s="210"/>
      <c r="E264" s="211"/>
      <c r="H264" s="211"/>
      <c r="I264" s="211"/>
      <c r="J264" s="211"/>
      <c r="K264" s="211"/>
      <c r="L264" s="211"/>
      <c r="M264" s="211"/>
      <c r="N264" s="209"/>
      <c r="O264" s="209"/>
      <c r="AF264" s="65" t="str">
        <f t="shared" si="6"/>
        <v/>
      </c>
      <c r="AG264" s="65">
        <f t="shared" si="7"/>
        <v>0</v>
      </c>
    </row>
    <row r="265" spans="3:33" ht="39" customHeight="1" x14ac:dyDescent="0.25">
      <c r="C265" s="64"/>
      <c r="D265" s="210"/>
      <c r="E265" s="211"/>
      <c r="H265" s="211"/>
      <c r="I265" s="211"/>
      <c r="J265" s="211"/>
      <c r="K265" s="211"/>
      <c r="L265" s="211"/>
      <c r="M265" s="211"/>
      <c r="N265" s="209"/>
      <c r="O265" s="209"/>
      <c r="AF265" s="65" t="str">
        <f t="shared" ref="AF265:AF328" si="8">LEFT(E265,4)</f>
        <v/>
      </c>
      <c r="AG265" s="65">
        <f t="shared" ref="AG265:AG328" si="9">D265</f>
        <v>0</v>
      </c>
    </row>
    <row r="266" spans="3:33" ht="39" customHeight="1" x14ac:dyDescent="0.25">
      <c r="C266" s="64"/>
      <c r="D266" s="210"/>
      <c r="E266" s="211"/>
      <c r="H266" s="211"/>
      <c r="I266" s="211"/>
      <c r="J266" s="211"/>
      <c r="K266" s="211"/>
      <c r="L266" s="211"/>
      <c r="M266" s="211"/>
      <c r="N266" s="209"/>
      <c r="O266" s="209"/>
      <c r="AF266" s="65" t="str">
        <f t="shared" si="8"/>
        <v/>
      </c>
      <c r="AG266" s="65">
        <f t="shared" si="9"/>
        <v>0</v>
      </c>
    </row>
    <row r="267" spans="3:33" ht="39" customHeight="1" x14ac:dyDescent="0.25">
      <c r="C267" s="64"/>
      <c r="D267" s="210"/>
      <c r="E267" s="211"/>
      <c r="H267" s="211"/>
      <c r="I267" s="211"/>
      <c r="J267" s="211"/>
      <c r="K267" s="211"/>
      <c r="L267" s="211"/>
      <c r="M267" s="211"/>
      <c r="N267" s="209"/>
      <c r="O267" s="209"/>
      <c r="AF267" s="65" t="str">
        <f t="shared" si="8"/>
        <v/>
      </c>
      <c r="AG267" s="65">
        <f t="shared" si="9"/>
        <v>0</v>
      </c>
    </row>
    <row r="268" spans="3:33" ht="39" customHeight="1" x14ac:dyDescent="0.25">
      <c r="C268" s="64"/>
      <c r="D268" s="210"/>
      <c r="E268" s="211"/>
      <c r="H268" s="211"/>
      <c r="I268" s="211"/>
      <c r="J268" s="211"/>
      <c r="K268" s="211"/>
      <c r="L268" s="211"/>
      <c r="M268" s="211"/>
      <c r="N268" s="209"/>
      <c r="O268" s="209"/>
      <c r="AF268" s="65" t="str">
        <f t="shared" si="8"/>
        <v/>
      </c>
      <c r="AG268" s="65">
        <f t="shared" si="9"/>
        <v>0</v>
      </c>
    </row>
    <row r="269" spans="3:33" ht="39" customHeight="1" x14ac:dyDescent="0.25">
      <c r="C269" s="64"/>
      <c r="D269" s="210" t="str">
        <f>IF(C269="","","- "&amp; C269&amp;CHAR(10))
&amp;IF(C270="","","- "&amp; C270&amp;CHAR(10))
&amp;IF(C271="","","- "&amp; C271&amp;CHAR(10))
&amp;IF(C272="","","- "&amp; C272&amp;CHAR(10))
&amp;IF(C273="","","- "&amp; C273&amp;CHAR(10))
&amp;IF(C274="","","- "&amp; C274&amp;CHAR(10))
&amp;IF(C275="","","- "&amp; C275&amp;CHAR(10))
&amp;IF(C276="","","- "&amp; C276&amp;CHAR(10))
&amp;IF(C277="","","- "&amp; C277&amp;CHAR(10))
&amp;IF(C278="","","- "&amp; C278&amp;CHAR(10))</f>
        <v/>
      </c>
      <c r="E269" s="211"/>
      <c r="H269" s="211"/>
      <c r="I269" s="211"/>
      <c r="J269" s="211"/>
      <c r="K269" s="211"/>
      <c r="L269" s="211"/>
      <c r="M269" s="211"/>
      <c r="N269" s="209"/>
      <c r="O269" s="209"/>
      <c r="AF269" s="65" t="str">
        <f t="shared" si="8"/>
        <v/>
      </c>
      <c r="AG269" s="65" t="str">
        <f t="shared" si="9"/>
        <v/>
      </c>
    </row>
    <row r="270" spans="3:33" ht="39" customHeight="1" x14ac:dyDescent="0.25">
      <c r="C270" s="64"/>
      <c r="D270" s="210"/>
      <c r="E270" s="211"/>
      <c r="H270" s="211"/>
      <c r="I270" s="211"/>
      <c r="J270" s="211"/>
      <c r="K270" s="211"/>
      <c r="L270" s="211"/>
      <c r="M270" s="211"/>
      <c r="N270" s="209"/>
      <c r="O270" s="209"/>
      <c r="AF270" s="65" t="str">
        <f t="shared" si="8"/>
        <v/>
      </c>
      <c r="AG270" s="65">
        <f t="shared" si="9"/>
        <v>0</v>
      </c>
    </row>
    <row r="271" spans="3:33" ht="39" customHeight="1" x14ac:dyDescent="0.25">
      <c r="C271" s="64"/>
      <c r="D271" s="210"/>
      <c r="E271" s="211"/>
      <c r="H271" s="211"/>
      <c r="I271" s="211"/>
      <c r="J271" s="211"/>
      <c r="K271" s="211"/>
      <c r="L271" s="211"/>
      <c r="M271" s="211"/>
      <c r="N271" s="209"/>
      <c r="O271" s="209"/>
      <c r="AF271" s="65" t="str">
        <f t="shared" si="8"/>
        <v/>
      </c>
      <c r="AG271" s="65">
        <f t="shared" si="9"/>
        <v>0</v>
      </c>
    </row>
    <row r="272" spans="3:33" ht="39" customHeight="1" x14ac:dyDescent="0.25">
      <c r="C272" s="64"/>
      <c r="D272" s="210"/>
      <c r="E272" s="211"/>
      <c r="H272" s="211"/>
      <c r="I272" s="211"/>
      <c r="J272" s="211"/>
      <c r="K272" s="211"/>
      <c r="L272" s="211"/>
      <c r="M272" s="211"/>
      <c r="N272" s="209"/>
      <c r="O272" s="209"/>
      <c r="AF272" s="65" t="str">
        <f t="shared" si="8"/>
        <v/>
      </c>
      <c r="AG272" s="65">
        <f t="shared" si="9"/>
        <v>0</v>
      </c>
    </row>
    <row r="273" spans="3:33" ht="39" customHeight="1" x14ac:dyDescent="0.25">
      <c r="C273" s="64"/>
      <c r="D273" s="210"/>
      <c r="E273" s="211"/>
      <c r="H273" s="211"/>
      <c r="I273" s="211"/>
      <c r="J273" s="211"/>
      <c r="K273" s="211"/>
      <c r="L273" s="211"/>
      <c r="M273" s="211"/>
      <c r="N273" s="209"/>
      <c r="O273" s="209"/>
      <c r="AF273" s="65" t="str">
        <f t="shared" si="8"/>
        <v/>
      </c>
      <c r="AG273" s="65">
        <f t="shared" si="9"/>
        <v>0</v>
      </c>
    </row>
    <row r="274" spans="3:33" ht="39" customHeight="1" x14ac:dyDescent="0.25">
      <c r="C274" s="64"/>
      <c r="D274" s="210"/>
      <c r="E274" s="211"/>
      <c r="H274" s="211"/>
      <c r="I274" s="211"/>
      <c r="J274" s="211"/>
      <c r="K274" s="211"/>
      <c r="L274" s="211"/>
      <c r="M274" s="211"/>
      <c r="N274" s="209"/>
      <c r="O274" s="209"/>
      <c r="AF274" s="65" t="str">
        <f t="shared" si="8"/>
        <v/>
      </c>
      <c r="AG274" s="65">
        <f t="shared" si="9"/>
        <v>0</v>
      </c>
    </row>
    <row r="275" spans="3:33" ht="39" customHeight="1" x14ac:dyDescent="0.25">
      <c r="C275" s="64"/>
      <c r="D275" s="210"/>
      <c r="E275" s="211"/>
      <c r="H275" s="211"/>
      <c r="I275" s="211"/>
      <c r="J275" s="211"/>
      <c r="K275" s="211"/>
      <c r="L275" s="211"/>
      <c r="M275" s="211"/>
      <c r="N275" s="209"/>
      <c r="O275" s="209"/>
      <c r="AF275" s="65" t="str">
        <f t="shared" si="8"/>
        <v/>
      </c>
      <c r="AG275" s="65">
        <f t="shared" si="9"/>
        <v>0</v>
      </c>
    </row>
    <row r="276" spans="3:33" ht="39" customHeight="1" x14ac:dyDescent="0.25">
      <c r="C276" s="64"/>
      <c r="D276" s="210"/>
      <c r="E276" s="211"/>
      <c r="H276" s="211"/>
      <c r="I276" s="211"/>
      <c r="J276" s="211"/>
      <c r="K276" s="211"/>
      <c r="L276" s="211"/>
      <c r="M276" s="211"/>
      <c r="N276" s="209"/>
      <c r="O276" s="209"/>
      <c r="AF276" s="65" t="str">
        <f t="shared" si="8"/>
        <v/>
      </c>
      <c r="AG276" s="65">
        <f t="shared" si="9"/>
        <v>0</v>
      </c>
    </row>
    <row r="277" spans="3:33" ht="39" customHeight="1" x14ac:dyDescent="0.25">
      <c r="C277" s="64"/>
      <c r="D277" s="210"/>
      <c r="E277" s="211"/>
      <c r="H277" s="211"/>
      <c r="I277" s="211"/>
      <c r="J277" s="211"/>
      <c r="K277" s="211"/>
      <c r="L277" s="211"/>
      <c r="M277" s="211"/>
      <c r="N277" s="209"/>
      <c r="O277" s="209"/>
      <c r="AF277" s="65" t="str">
        <f t="shared" si="8"/>
        <v/>
      </c>
      <c r="AG277" s="65">
        <f t="shared" si="9"/>
        <v>0</v>
      </c>
    </row>
    <row r="278" spans="3:33" ht="39" customHeight="1" x14ac:dyDescent="0.25">
      <c r="C278" s="64"/>
      <c r="D278" s="210"/>
      <c r="E278" s="211"/>
      <c r="H278" s="211"/>
      <c r="I278" s="211"/>
      <c r="J278" s="211"/>
      <c r="K278" s="211"/>
      <c r="L278" s="211"/>
      <c r="M278" s="211"/>
      <c r="N278" s="209"/>
      <c r="O278" s="209"/>
      <c r="AF278" s="65" t="str">
        <f t="shared" si="8"/>
        <v/>
      </c>
      <c r="AG278" s="65">
        <f t="shared" si="9"/>
        <v>0</v>
      </c>
    </row>
    <row r="279" spans="3:33" ht="39" customHeight="1" x14ac:dyDescent="0.25">
      <c r="C279" s="64"/>
      <c r="D279" s="210" t="str">
        <f>IF(C279="","","- "&amp; C279&amp;CHAR(10))
&amp;IF(C280="","","- "&amp; C280&amp;CHAR(10))
&amp;IF(C281="","","- "&amp; C281&amp;CHAR(10))
&amp;IF(C282="","","- "&amp; C282&amp;CHAR(10))
&amp;IF(C283="","","- "&amp; C283&amp;CHAR(10))
&amp;IF(C284="","","- "&amp; C284&amp;CHAR(10))
&amp;IF(C285="","","- "&amp; C285&amp;CHAR(10))
&amp;IF(C286="","","- "&amp; C286&amp;CHAR(10))
&amp;IF(C287="","","- "&amp; C287&amp;CHAR(10))
&amp;IF(C288="","","- "&amp; C288&amp;CHAR(10))</f>
        <v/>
      </c>
      <c r="E279" s="211"/>
      <c r="H279" s="211"/>
      <c r="I279" s="211"/>
      <c r="J279" s="211"/>
      <c r="K279" s="211"/>
      <c r="L279" s="211"/>
      <c r="M279" s="211"/>
      <c r="N279" s="209"/>
      <c r="O279" s="209"/>
      <c r="AF279" s="65" t="str">
        <f t="shared" si="8"/>
        <v/>
      </c>
      <c r="AG279" s="65" t="str">
        <f t="shared" si="9"/>
        <v/>
      </c>
    </row>
    <row r="280" spans="3:33" ht="39" customHeight="1" x14ac:dyDescent="0.25">
      <c r="C280" s="64"/>
      <c r="D280" s="210"/>
      <c r="E280" s="211"/>
      <c r="H280" s="211"/>
      <c r="I280" s="211"/>
      <c r="J280" s="211"/>
      <c r="K280" s="211"/>
      <c r="L280" s="211"/>
      <c r="M280" s="211"/>
      <c r="N280" s="209"/>
      <c r="O280" s="209"/>
      <c r="AF280" s="65" t="str">
        <f t="shared" si="8"/>
        <v/>
      </c>
      <c r="AG280" s="65">
        <f t="shared" si="9"/>
        <v>0</v>
      </c>
    </row>
    <row r="281" spans="3:33" ht="39" customHeight="1" x14ac:dyDescent="0.25">
      <c r="C281" s="64"/>
      <c r="D281" s="210"/>
      <c r="E281" s="211"/>
      <c r="H281" s="211"/>
      <c r="I281" s="211"/>
      <c r="J281" s="211"/>
      <c r="K281" s="211"/>
      <c r="L281" s="211"/>
      <c r="M281" s="211"/>
      <c r="N281" s="209"/>
      <c r="O281" s="209"/>
      <c r="AF281" s="65" t="str">
        <f t="shared" si="8"/>
        <v/>
      </c>
      <c r="AG281" s="65">
        <f t="shared" si="9"/>
        <v>0</v>
      </c>
    </row>
    <row r="282" spans="3:33" ht="39" customHeight="1" x14ac:dyDescent="0.25">
      <c r="C282" s="64"/>
      <c r="D282" s="210"/>
      <c r="E282" s="211"/>
      <c r="H282" s="211"/>
      <c r="I282" s="211"/>
      <c r="J282" s="211"/>
      <c r="K282" s="211"/>
      <c r="L282" s="211"/>
      <c r="M282" s="211"/>
      <c r="N282" s="209"/>
      <c r="O282" s="209"/>
      <c r="AF282" s="65" t="str">
        <f t="shared" si="8"/>
        <v/>
      </c>
      <c r="AG282" s="65">
        <f t="shared" si="9"/>
        <v>0</v>
      </c>
    </row>
    <row r="283" spans="3:33" ht="39" customHeight="1" x14ac:dyDescent="0.25">
      <c r="C283" s="64"/>
      <c r="D283" s="210"/>
      <c r="E283" s="211"/>
      <c r="H283" s="211"/>
      <c r="I283" s="211"/>
      <c r="J283" s="211"/>
      <c r="K283" s="211"/>
      <c r="L283" s="211"/>
      <c r="M283" s="211"/>
      <c r="N283" s="209"/>
      <c r="O283" s="209"/>
      <c r="AF283" s="65" t="str">
        <f t="shared" si="8"/>
        <v/>
      </c>
      <c r="AG283" s="65">
        <f t="shared" si="9"/>
        <v>0</v>
      </c>
    </row>
    <row r="284" spans="3:33" ht="39" customHeight="1" x14ac:dyDescent="0.25">
      <c r="C284" s="64"/>
      <c r="D284" s="210"/>
      <c r="E284" s="211"/>
      <c r="H284" s="211"/>
      <c r="I284" s="211"/>
      <c r="J284" s="211"/>
      <c r="K284" s="211"/>
      <c r="L284" s="211"/>
      <c r="M284" s="211"/>
      <c r="N284" s="209"/>
      <c r="O284" s="209"/>
      <c r="AF284" s="65" t="str">
        <f t="shared" si="8"/>
        <v/>
      </c>
      <c r="AG284" s="65">
        <f t="shared" si="9"/>
        <v>0</v>
      </c>
    </row>
    <row r="285" spans="3:33" ht="39" customHeight="1" x14ac:dyDescent="0.25">
      <c r="C285" s="64"/>
      <c r="D285" s="210"/>
      <c r="E285" s="211"/>
      <c r="H285" s="211"/>
      <c r="I285" s="211"/>
      <c r="J285" s="211"/>
      <c r="K285" s="211"/>
      <c r="L285" s="211"/>
      <c r="M285" s="211"/>
      <c r="N285" s="209"/>
      <c r="O285" s="209"/>
      <c r="AF285" s="65" t="str">
        <f t="shared" si="8"/>
        <v/>
      </c>
      <c r="AG285" s="65">
        <f t="shared" si="9"/>
        <v>0</v>
      </c>
    </row>
    <row r="286" spans="3:33" ht="39" customHeight="1" x14ac:dyDescent="0.25">
      <c r="C286" s="64"/>
      <c r="D286" s="210"/>
      <c r="E286" s="211"/>
      <c r="H286" s="211"/>
      <c r="I286" s="211"/>
      <c r="J286" s="211"/>
      <c r="K286" s="211"/>
      <c r="L286" s="211"/>
      <c r="M286" s="211"/>
      <c r="N286" s="209"/>
      <c r="O286" s="209"/>
      <c r="AF286" s="65" t="str">
        <f t="shared" si="8"/>
        <v/>
      </c>
      <c r="AG286" s="65">
        <f t="shared" si="9"/>
        <v>0</v>
      </c>
    </row>
    <row r="287" spans="3:33" ht="39" customHeight="1" x14ac:dyDescent="0.25">
      <c r="C287" s="64"/>
      <c r="D287" s="210"/>
      <c r="E287" s="211"/>
      <c r="H287" s="211"/>
      <c r="I287" s="211"/>
      <c r="J287" s="211"/>
      <c r="K287" s="211"/>
      <c r="L287" s="211"/>
      <c r="M287" s="211"/>
      <c r="N287" s="209"/>
      <c r="O287" s="209"/>
      <c r="AF287" s="65" t="str">
        <f t="shared" si="8"/>
        <v/>
      </c>
      <c r="AG287" s="65">
        <f t="shared" si="9"/>
        <v>0</v>
      </c>
    </row>
    <row r="288" spans="3:33" ht="39" customHeight="1" x14ac:dyDescent="0.25">
      <c r="C288" s="64"/>
      <c r="D288" s="210"/>
      <c r="E288" s="211"/>
      <c r="H288" s="211"/>
      <c r="I288" s="211"/>
      <c r="J288" s="211"/>
      <c r="K288" s="211"/>
      <c r="L288" s="211"/>
      <c r="M288" s="211"/>
      <c r="N288" s="209"/>
      <c r="O288" s="209"/>
      <c r="AF288" s="65" t="str">
        <f t="shared" si="8"/>
        <v/>
      </c>
      <c r="AG288" s="65">
        <f t="shared" si="9"/>
        <v>0</v>
      </c>
    </row>
    <row r="289" spans="3:33" ht="39" customHeight="1" x14ac:dyDescent="0.25">
      <c r="C289" s="64"/>
      <c r="D289" s="210" t="str">
        <f>IF(C289="","","- "&amp; C289&amp;CHAR(10))
&amp;IF(C290="","","- "&amp; C290&amp;CHAR(10))
&amp;IF(C291="","","- "&amp; C291&amp;CHAR(10))
&amp;IF(C292="","","- "&amp; C292&amp;CHAR(10))
&amp;IF(C293="","","- "&amp; C293&amp;CHAR(10))
&amp;IF(C294="","","- "&amp; C294&amp;CHAR(10))
&amp;IF(C295="","","- "&amp; C295&amp;CHAR(10))
&amp;IF(C296="","","- "&amp; C296&amp;CHAR(10))
&amp;IF(C297="","","- "&amp; C297&amp;CHAR(10))
&amp;IF(C298="","","- "&amp; C298&amp;CHAR(10))</f>
        <v/>
      </c>
      <c r="E289" s="211"/>
      <c r="H289" s="211"/>
      <c r="I289" s="211"/>
      <c r="J289" s="211"/>
      <c r="K289" s="211"/>
      <c r="L289" s="211"/>
      <c r="M289" s="211"/>
      <c r="N289" s="209"/>
      <c r="O289" s="209"/>
      <c r="AF289" s="65" t="str">
        <f t="shared" si="8"/>
        <v/>
      </c>
      <c r="AG289" s="65" t="str">
        <f t="shared" si="9"/>
        <v/>
      </c>
    </row>
    <row r="290" spans="3:33" ht="39" customHeight="1" x14ac:dyDescent="0.25">
      <c r="C290" s="64"/>
      <c r="D290" s="210"/>
      <c r="E290" s="211"/>
      <c r="H290" s="211"/>
      <c r="I290" s="211"/>
      <c r="J290" s="211"/>
      <c r="K290" s="211"/>
      <c r="L290" s="211"/>
      <c r="M290" s="211"/>
      <c r="N290" s="209"/>
      <c r="O290" s="209"/>
      <c r="AF290" s="65" t="str">
        <f t="shared" si="8"/>
        <v/>
      </c>
      <c r="AG290" s="65">
        <f t="shared" si="9"/>
        <v>0</v>
      </c>
    </row>
    <row r="291" spans="3:33" ht="39" customHeight="1" x14ac:dyDescent="0.25">
      <c r="C291" s="64"/>
      <c r="D291" s="210"/>
      <c r="E291" s="211"/>
      <c r="H291" s="211"/>
      <c r="I291" s="211"/>
      <c r="J291" s="211"/>
      <c r="K291" s="211"/>
      <c r="L291" s="211"/>
      <c r="M291" s="211"/>
      <c r="N291" s="209"/>
      <c r="O291" s="209"/>
      <c r="AF291" s="65" t="str">
        <f t="shared" si="8"/>
        <v/>
      </c>
      <c r="AG291" s="65">
        <f t="shared" si="9"/>
        <v>0</v>
      </c>
    </row>
    <row r="292" spans="3:33" ht="39" customHeight="1" x14ac:dyDescent="0.25">
      <c r="C292" s="64"/>
      <c r="D292" s="210"/>
      <c r="E292" s="211"/>
      <c r="H292" s="211"/>
      <c r="I292" s="211"/>
      <c r="J292" s="211"/>
      <c r="K292" s="211"/>
      <c r="L292" s="211"/>
      <c r="M292" s="211"/>
      <c r="N292" s="209"/>
      <c r="O292" s="209"/>
      <c r="AF292" s="65" t="str">
        <f t="shared" si="8"/>
        <v/>
      </c>
      <c r="AG292" s="65">
        <f t="shared" si="9"/>
        <v>0</v>
      </c>
    </row>
    <row r="293" spans="3:33" ht="39" customHeight="1" x14ac:dyDescent="0.25">
      <c r="C293" s="64"/>
      <c r="D293" s="210"/>
      <c r="E293" s="211"/>
      <c r="H293" s="211"/>
      <c r="I293" s="211"/>
      <c r="J293" s="211"/>
      <c r="K293" s="211"/>
      <c r="L293" s="211"/>
      <c r="M293" s="211"/>
      <c r="N293" s="209"/>
      <c r="O293" s="209"/>
      <c r="AF293" s="65" t="str">
        <f t="shared" si="8"/>
        <v/>
      </c>
      <c r="AG293" s="65">
        <f t="shared" si="9"/>
        <v>0</v>
      </c>
    </row>
    <row r="294" spans="3:33" ht="39" customHeight="1" x14ac:dyDescent="0.25">
      <c r="C294" s="64"/>
      <c r="D294" s="210"/>
      <c r="E294" s="211"/>
      <c r="H294" s="211"/>
      <c r="I294" s="211"/>
      <c r="J294" s="211"/>
      <c r="K294" s="211"/>
      <c r="L294" s="211"/>
      <c r="M294" s="211"/>
      <c r="N294" s="209"/>
      <c r="O294" s="209"/>
      <c r="AF294" s="65" t="str">
        <f t="shared" si="8"/>
        <v/>
      </c>
      <c r="AG294" s="65">
        <f t="shared" si="9"/>
        <v>0</v>
      </c>
    </row>
    <row r="295" spans="3:33" ht="39" customHeight="1" x14ac:dyDescent="0.25">
      <c r="C295" s="64"/>
      <c r="D295" s="210"/>
      <c r="E295" s="211"/>
      <c r="H295" s="211"/>
      <c r="I295" s="211"/>
      <c r="J295" s="211"/>
      <c r="K295" s="211"/>
      <c r="L295" s="211"/>
      <c r="M295" s="211"/>
      <c r="N295" s="209"/>
      <c r="O295" s="209"/>
      <c r="AF295" s="65" t="str">
        <f t="shared" si="8"/>
        <v/>
      </c>
      <c r="AG295" s="65">
        <f t="shared" si="9"/>
        <v>0</v>
      </c>
    </row>
    <row r="296" spans="3:33" ht="39" customHeight="1" x14ac:dyDescent="0.25">
      <c r="C296" s="64"/>
      <c r="D296" s="210"/>
      <c r="E296" s="211"/>
      <c r="H296" s="211"/>
      <c r="I296" s="211"/>
      <c r="J296" s="211"/>
      <c r="K296" s="211"/>
      <c r="L296" s="211"/>
      <c r="M296" s="211"/>
      <c r="N296" s="209"/>
      <c r="O296" s="209"/>
      <c r="AF296" s="65" t="str">
        <f t="shared" si="8"/>
        <v/>
      </c>
      <c r="AG296" s="65">
        <f t="shared" si="9"/>
        <v>0</v>
      </c>
    </row>
    <row r="297" spans="3:33" ht="39" customHeight="1" x14ac:dyDescent="0.25">
      <c r="C297" s="64"/>
      <c r="D297" s="210"/>
      <c r="E297" s="211"/>
      <c r="H297" s="211"/>
      <c r="I297" s="211"/>
      <c r="J297" s="211"/>
      <c r="K297" s="211"/>
      <c r="L297" s="211"/>
      <c r="M297" s="211"/>
      <c r="N297" s="209"/>
      <c r="O297" s="209"/>
      <c r="AF297" s="65" t="str">
        <f t="shared" si="8"/>
        <v/>
      </c>
      <c r="AG297" s="65">
        <f t="shared" si="9"/>
        <v>0</v>
      </c>
    </row>
    <row r="298" spans="3:33" ht="39" customHeight="1" x14ac:dyDescent="0.25">
      <c r="C298" s="64"/>
      <c r="D298" s="210"/>
      <c r="E298" s="211"/>
      <c r="H298" s="211"/>
      <c r="I298" s="211"/>
      <c r="J298" s="211"/>
      <c r="K298" s="211"/>
      <c r="L298" s="211"/>
      <c r="M298" s="211"/>
      <c r="N298" s="209"/>
      <c r="O298" s="209"/>
      <c r="AF298" s="65" t="str">
        <f t="shared" si="8"/>
        <v/>
      </c>
      <c r="AG298" s="65">
        <f t="shared" si="9"/>
        <v>0</v>
      </c>
    </row>
    <row r="299" spans="3:33" ht="39" customHeight="1" x14ac:dyDescent="0.25">
      <c r="C299" s="64"/>
      <c r="D299" s="210" t="str">
        <f>IF(C299="","","- "&amp; C299&amp;CHAR(10))
&amp;IF(C300="","","- "&amp; C300&amp;CHAR(10))
&amp;IF(C301="","","- "&amp; C301&amp;CHAR(10))
&amp;IF(C302="","","- "&amp; C302&amp;CHAR(10))
&amp;IF(C303="","","- "&amp; C303&amp;CHAR(10))
&amp;IF(C304="","","- "&amp; C304&amp;CHAR(10))
&amp;IF(C305="","","- "&amp; C305&amp;CHAR(10))
&amp;IF(C306="","","- "&amp; C306&amp;CHAR(10))
&amp;IF(C307="","","- "&amp; C307&amp;CHAR(10))
&amp;IF(C308="","","- "&amp; C308&amp;CHAR(10))</f>
        <v/>
      </c>
      <c r="E299" s="211"/>
      <c r="H299" s="211"/>
      <c r="I299" s="211"/>
      <c r="J299" s="211"/>
      <c r="K299" s="211"/>
      <c r="L299" s="211"/>
      <c r="M299" s="211"/>
      <c r="N299" s="209"/>
      <c r="O299" s="209"/>
      <c r="AF299" s="65" t="str">
        <f t="shared" si="8"/>
        <v/>
      </c>
      <c r="AG299" s="65" t="str">
        <f t="shared" si="9"/>
        <v/>
      </c>
    </row>
    <row r="300" spans="3:33" ht="39" customHeight="1" x14ac:dyDescent="0.25">
      <c r="C300" s="64"/>
      <c r="D300" s="210"/>
      <c r="E300" s="211"/>
      <c r="H300" s="211"/>
      <c r="I300" s="211"/>
      <c r="J300" s="211"/>
      <c r="K300" s="211"/>
      <c r="L300" s="211"/>
      <c r="M300" s="211"/>
      <c r="N300" s="209"/>
      <c r="O300" s="209"/>
      <c r="AF300" s="65" t="str">
        <f t="shared" si="8"/>
        <v/>
      </c>
      <c r="AG300" s="65">
        <f t="shared" si="9"/>
        <v>0</v>
      </c>
    </row>
    <row r="301" spans="3:33" ht="39" customHeight="1" x14ac:dyDescent="0.25">
      <c r="C301" s="64"/>
      <c r="D301" s="210"/>
      <c r="E301" s="211"/>
      <c r="H301" s="211"/>
      <c r="I301" s="211"/>
      <c r="J301" s="211"/>
      <c r="K301" s="211"/>
      <c r="L301" s="211"/>
      <c r="M301" s="211"/>
      <c r="N301" s="209"/>
      <c r="O301" s="209"/>
      <c r="AF301" s="65" t="str">
        <f t="shared" si="8"/>
        <v/>
      </c>
      <c r="AG301" s="65">
        <f t="shared" si="9"/>
        <v>0</v>
      </c>
    </row>
    <row r="302" spans="3:33" ht="39" customHeight="1" x14ac:dyDescent="0.25">
      <c r="C302" s="64"/>
      <c r="D302" s="210"/>
      <c r="E302" s="211"/>
      <c r="H302" s="211"/>
      <c r="I302" s="211"/>
      <c r="J302" s="211"/>
      <c r="K302" s="211"/>
      <c r="L302" s="211"/>
      <c r="M302" s="211"/>
      <c r="N302" s="209"/>
      <c r="O302" s="209"/>
      <c r="AF302" s="65" t="str">
        <f t="shared" si="8"/>
        <v/>
      </c>
      <c r="AG302" s="65">
        <f t="shared" si="9"/>
        <v>0</v>
      </c>
    </row>
    <row r="303" spans="3:33" ht="39" customHeight="1" x14ac:dyDescent="0.25">
      <c r="C303" s="64"/>
      <c r="D303" s="210"/>
      <c r="E303" s="211"/>
      <c r="H303" s="211"/>
      <c r="I303" s="211"/>
      <c r="J303" s="211"/>
      <c r="K303" s="211"/>
      <c r="L303" s="211"/>
      <c r="M303" s="211"/>
      <c r="N303" s="209"/>
      <c r="O303" s="209"/>
      <c r="AF303" s="65" t="str">
        <f t="shared" si="8"/>
        <v/>
      </c>
      <c r="AG303" s="65">
        <f t="shared" si="9"/>
        <v>0</v>
      </c>
    </row>
    <row r="304" spans="3:33" ht="39" customHeight="1" x14ac:dyDescent="0.25">
      <c r="C304" s="64"/>
      <c r="D304" s="210"/>
      <c r="E304" s="211"/>
      <c r="H304" s="211"/>
      <c r="I304" s="211"/>
      <c r="J304" s="211"/>
      <c r="K304" s="211"/>
      <c r="L304" s="211"/>
      <c r="M304" s="211"/>
      <c r="N304" s="209"/>
      <c r="O304" s="209"/>
      <c r="AF304" s="65" t="str">
        <f t="shared" si="8"/>
        <v/>
      </c>
      <c r="AG304" s="65">
        <f t="shared" si="9"/>
        <v>0</v>
      </c>
    </row>
    <row r="305" spans="3:33" ht="39" customHeight="1" x14ac:dyDescent="0.25">
      <c r="C305" s="64"/>
      <c r="D305" s="210"/>
      <c r="E305" s="211"/>
      <c r="H305" s="211"/>
      <c r="I305" s="211"/>
      <c r="J305" s="211"/>
      <c r="K305" s="211"/>
      <c r="L305" s="211"/>
      <c r="M305" s="211"/>
      <c r="N305" s="209"/>
      <c r="O305" s="209"/>
      <c r="AF305" s="65" t="str">
        <f t="shared" si="8"/>
        <v/>
      </c>
      <c r="AG305" s="65">
        <f t="shared" si="9"/>
        <v>0</v>
      </c>
    </row>
    <row r="306" spans="3:33" ht="39" customHeight="1" x14ac:dyDescent="0.25">
      <c r="C306" s="64"/>
      <c r="D306" s="210"/>
      <c r="E306" s="211"/>
      <c r="H306" s="211"/>
      <c r="I306" s="211"/>
      <c r="J306" s="211"/>
      <c r="K306" s="211"/>
      <c r="L306" s="211"/>
      <c r="M306" s="211"/>
      <c r="N306" s="209"/>
      <c r="O306" s="209"/>
      <c r="AF306" s="65" t="str">
        <f t="shared" si="8"/>
        <v/>
      </c>
      <c r="AG306" s="65">
        <f t="shared" si="9"/>
        <v>0</v>
      </c>
    </row>
    <row r="307" spans="3:33" ht="39" customHeight="1" x14ac:dyDescent="0.25">
      <c r="C307" s="64"/>
      <c r="D307" s="210"/>
      <c r="E307" s="211"/>
      <c r="H307" s="211"/>
      <c r="I307" s="211"/>
      <c r="J307" s="211"/>
      <c r="K307" s="211"/>
      <c r="L307" s="211"/>
      <c r="M307" s="211"/>
      <c r="N307" s="209"/>
      <c r="O307" s="209"/>
      <c r="AF307" s="65" t="str">
        <f t="shared" si="8"/>
        <v/>
      </c>
      <c r="AG307" s="65">
        <f t="shared" si="9"/>
        <v>0</v>
      </c>
    </row>
    <row r="308" spans="3:33" ht="39" customHeight="1" x14ac:dyDescent="0.25">
      <c r="C308" s="64"/>
      <c r="D308" s="210"/>
      <c r="E308" s="211"/>
      <c r="H308" s="211"/>
      <c r="I308" s="211"/>
      <c r="J308" s="211"/>
      <c r="K308" s="211"/>
      <c r="L308" s="211"/>
      <c r="M308" s="211"/>
      <c r="N308" s="209"/>
      <c r="O308" s="209"/>
      <c r="AF308" s="65" t="str">
        <f t="shared" si="8"/>
        <v/>
      </c>
      <c r="AG308" s="65">
        <f t="shared" si="9"/>
        <v>0</v>
      </c>
    </row>
    <row r="309" spans="3:33" ht="39" customHeight="1" x14ac:dyDescent="0.25">
      <c r="C309" s="64"/>
      <c r="D309" s="210" t="str">
        <f>IF(C309="","","- "&amp; C309&amp;CHAR(10))
&amp;IF(C310="","","- "&amp; C310&amp;CHAR(10))
&amp;IF(C311="","","- "&amp; C311&amp;CHAR(10))
&amp;IF(C312="","","- "&amp; C312&amp;CHAR(10))
&amp;IF(C313="","","- "&amp; C313&amp;CHAR(10))
&amp;IF(C314="","","- "&amp; C314&amp;CHAR(10))
&amp;IF(C315="","","- "&amp; C315&amp;CHAR(10))
&amp;IF(C316="","","- "&amp; C316&amp;CHAR(10))
&amp;IF(C317="","","- "&amp; C317&amp;CHAR(10))
&amp;IF(C318="","","- "&amp; C318&amp;CHAR(10))</f>
        <v/>
      </c>
      <c r="E309" s="211"/>
      <c r="H309" s="211"/>
      <c r="I309" s="211"/>
      <c r="J309" s="211"/>
      <c r="K309" s="211"/>
      <c r="L309" s="211"/>
      <c r="M309" s="211"/>
      <c r="N309" s="209"/>
      <c r="O309" s="209"/>
      <c r="AF309" s="65" t="str">
        <f t="shared" si="8"/>
        <v/>
      </c>
      <c r="AG309" s="65" t="str">
        <f t="shared" si="9"/>
        <v/>
      </c>
    </row>
    <row r="310" spans="3:33" ht="39" customHeight="1" x14ac:dyDescent="0.25">
      <c r="C310" s="64"/>
      <c r="D310" s="210"/>
      <c r="E310" s="211"/>
      <c r="H310" s="211"/>
      <c r="I310" s="211"/>
      <c r="J310" s="211"/>
      <c r="K310" s="211"/>
      <c r="L310" s="211"/>
      <c r="M310" s="211"/>
      <c r="N310" s="209"/>
      <c r="O310" s="209"/>
      <c r="AF310" s="65" t="str">
        <f t="shared" si="8"/>
        <v/>
      </c>
      <c r="AG310" s="65">
        <f t="shared" si="9"/>
        <v>0</v>
      </c>
    </row>
    <row r="311" spans="3:33" ht="39" customHeight="1" x14ac:dyDescent="0.25">
      <c r="C311" s="64"/>
      <c r="D311" s="210"/>
      <c r="E311" s="211"/>
      <c r="H311" s="211"/>
      <c r="I311" s="211"/>
      <c r="J311" s="211"/>
      <c r="K311" s="211"/>
      <c r="L311" s="211"/>
      <c r="M311" s="211"/>
      <c r="N311" s="209"/>
      <c r="O311" s="209"/>
      <c r="AF311" s="65" t="str">
        <f t="shared" si="8"/>
        <v/>
      </c>
      <c r="AG311" s="65">
        <f t="shared" si="9"/>
        <v>0</v>
      </c>
    </row>
    <row r="312" spans="3:33" ht="39" customHeight="1" x14ac:dyDescent="0.25">
      <c r="C312" s="64"/>
      <c r="D312" s="210"/>
      <c r="E312" s="211"/>
      <c r="H312" s="211"/>
      <c r="I312" s="211"/>
      <c r="J312" s="211"/>
      <c r="K312" s="211"/>
      <c r="L312" s="211"/>
      <c r="M312" s="211"/>
      <c r="N312" s="209"/>
      <c r="O312" s="209"/>
      <c r="AF312" s="65" t="str">
        <f t="shared" si="8"/>
        <v/>
      </c>
      <c r="AG312" s="65">
        <f t="shared" si="9"/>
        <v>0</v>
      </c>
    </row>
    <row r="313" spans="3:33" ht="39" customHeight="1" x14ac:dyDescent="0.25">
      <c r="C313" s="64"/>
      <c r="D313" s="210"/>
      <c r="E313" s="211"/>
      <c r="H313" s="211"/>
      <c r="I313" s="211"/>
      <c r="J313" s="211"/>
      <c r="K313" s="211"/>
      <c r="L313" s="211"/>
      <c r="M313" s="211"/>
      <c r="N313" s="209"/>
      <c r="O313" s="209"/>
      <c r="AF313" s="65" t="str">
        <f t="shared" si="8"/>
        <v/>
      </c>
      <c r="AG313" s="65">
        <f t="shared" si="9"/>
        <v>0</v>
      </c>
    </row>
    <row r="314" spans="3:33" ht="39" customHeight="1" x14ac:dyDescent="0.25">
      <c r="C314" s="64"/>
      <c r="D314" s="210"/>
      <c r="E314" s="211"/>
      <c r="H314" s="211"/>
      <c r="I314" s="211"/>
      <c r="J314" s="211"/>
      <c r="K314" s="211"/>
      <c r="L314" s="211"/>
      <c r="M314" s="211"/>
      <c r="N314" s="209"/>
      <c r="O314" s="209"/>
      <c r="AF314" s="65" t="str">
        <f t="shared" si="8"/>
        <v/>
      </c>
      <c r="AG314" s="65">
        <f t="shared" si="9"/>
        <v>0</v>
      </c>
    </row>
    <row r="315" spans="3:33" ht="39" customHeight="1" x14ac:dyDescent="0.25">
      <c r="C315" s="64"/>
      <c r="D315" s="210"/>
      <c r="E315" s="211"/>
      <c r="H315" s="211"/>
      <c r="I315" s="211"/>
      <c r="J315" s="211"/>
      <c r="K315" s="211"/>
      <c r="L315" s="211"/>
      <c r="M315" s="211"/>
      <c r="N315" s="209"/>
      <c r="O315" s="209"/>
      <c r="AF315" s="65" t="str">
        <f t="shared" si="8"/>
        <v/>
      </c>
      <c r="AG315" s="65">
        <f t="shared" si="9"/>
        <v>0</v>
      </c>
    </row>
    <row r="316" spans="3:33" ht="39" customHeight="1" x14ac:dyDescent="0.25">
      <c r="C316" s="64"/>
      <c r="D316" s="210"/>
      <c r="E316" s="211"/>
      <c r="H316" s="211"/>
      <c r="I316" s="211"/>
      <c r="J316" s="211"/>
      <c r="K316" s="211"/>
      <c r="L316" s="211"/>
      <c r="M316" s="211"/>
      <c r="N316" s="209"/>
      <c r="O316" s="209"/>
      <c r="AF316" s="65" t="str">
        <f t="shared" si="8"/>
        <v/>
      </c>
      <c r="AG316" s="65">
        <f t="shared" si="9"/>
        <v>0</v>
      </c>
    </row>
    <row r="317" spans="3:33" ht="39" customHeight="1" x14ac:dyDescent="0.25">
      <c r="C317" s="64"/>
      <c r="D317" s="210"/>
      <c r="E317" s="211"/>
      <c r="H317" s="211"/>
      <c r="I317" s="211"/>
      <c r="J317" s="211"/>
      <c r="K317" s="211"/>
      <c r="L317" s="211"/>
      <c r="M317" s="211"/>
      <c r="N317" s="209"/>
      <c r="O317" s="209"/>
      <c r="AF317" s="65" t="str">
        <f t="shared" si="8"/>
        <v/>
      </c>
      <c r="AG317" s="65">
        <f t="shared" si="9"/>
        <v>0</v>
      </c>
    </row>
    <row r="318" spans="3:33" ht="39" customHeight="1" x14ac:dyDescent="0.25">
      <c r="C318" s="64"/>
      <c r="D318" s="210"/>
      <c r="E318" s="211"/>
      <c r="H318" s="211"/>
      <c r="I318" s="211"/>
      <c r="J318" s="211"/>
      <c r="K318" s="211"/>
      <c r="L318" s="211"/>
      <c r="M318" s="211"/>
      <c r="N318" s="209"/>
      <c r="O318" s="209"/>
      <c r="AF318" s="65" t="str">
        <f t="shared" si="8"/>
        <v/>
      </c>
      <c r="AG318" s="65">
        <f t="shared" si="9"/>
        <v>0</v>
      </c>
    </row>
    <row r="319" spans="3:33" ht="39" customHeight="1" x14ac:dyDescent="0.25">
      <c r="C319" s="64"/>
      <c r="D319" s="210" t="str">
        <f>IF(C319="","","- "&amp; C319&amp;CHAR(10))
&amp;IF(C320="","","- "&amp; C320&amp;CHAR(10))
&amp;IF(C321="","","- "&amp; C321&amp;CHAR(10))
&amp;IF(C322="","","- "&amp; C322&amp;CHAR(10))
&amp;IF(C323="","","- "&amp; C323&amp;CHAR(10))
&amp;IF(C324="","","- "&amp; C324&amp;CHAR(10))
&amp;IF(C325="","","- "&amp; C325&amp;CHAR(10))
&amp;IF(C326="","","- "&amp; C326&amp;CHAR(10))
&amp;IF(C327="","","- "&amp; C327&amp;CHAR(10))
&amp;IF(C328="","","- "&amp; C328&amp;CHAR(10))</f>
        <v/>
      </c>
      <c r="E319" s="211"/>
      <c r="H319" s="211"/>
      <c r="I319" s="211"/>
      <c r="J319" s="211"/>
      <c r="K319" s="211"/>
      <c r="L319" s="211"/>
      <c r="M319" s="211"/>
      <c r="N319" s="209"/>
      <c r="O319" s="209"/>
      <c r="AF319" s="65" t="str">
        <f t="shared" si="8"/>
        <v/>
      </c>
      <c r="AG319" s="65" t="str">
        <f t="shared" si="9"/>
        <v/>
      </c>
    </row>
    <row r="320" spans="3:33" ht="39" customHeight="1" x14ac:dyDescent="0.25">
      <c r="C320" s="64"/>
      <c r="D320" s="210"/>
      <c r="E320" s="211"/>
      <c r="H320" s="211"/>
      <c r="I320" s="211"/>
      <c r="J320" s="211"/>
      <c r="K320" s="211"/>
      <c r="L320" s="211"/>
      <c r="M320" s="211"/>
      <c r="N320" s="209"/>
      <c r="O320" s="209"/>
      <c r="AF320" s="65" t="str">
        <f t="shared" si="8"/>
        <v/>
      </c>
      <c r="AG320" s="65">
        <f t="shared" si="9"/>
        <v>0</v>
      </c>
    </row>
    <row r="321" spans="3:33" ht="39" customHeight="1" x14ac:dyDescent="0.25">
      <c r="C321" s="64"/>
      <c r="D321" s="210"/>
      <c r="E321" s="211"/>
      <c r="H321" s="211"/>
      <c r="I321" s="211"/>
      <c r="J321" s="211"/>
      <c r="K321" s="211"/>
      <c r="L321" s="211"/>
      <c r="M321" s="211"/>
      <c r="N321" s="209"/>
      <c r="O321" s="209"/>
      <c r="AF321" s="65" t="str">
        <f t="shared" si="8"/>
        <v/>
      </c>
      <c r="AG321" s="65">
        <f t="shared" si="9"/>
        <v>0</v>
      </c>
    </row>
    <row r="322" spans="3:33" ht="39" customHeight="1" x14ac:dyDescent="0.25">
      <c r="C322" s="64"/>
      <c r="D322" s="210"/>
      <c r="E322" s="211"/>
      <c r="H322" s="211"/>
      <c r="I322" s="211"/>
      <c r="J322" s="211"/>
      <c r="K322" s="211"/>
      <c r="L322" s="211"/>
      <c r="M322" s="211"/>
      <c r="N322" s="209"/>
      <c r="O322" s="209"/>
      <c r="AF322" s="65" t="str">
        <f t="shared" si="8"/>
        <v/>
      </c>
      <c r="AG322" s="65">
        <f t="shared" si="9"/>
        <v>0</v>
      </c>
    </row>
    <row r="323" spans="3:33" ht="39" customHeight="1" x14ac:dyDescent="0.25">
      <c r="C323" s="64"/>
      <c r="D323" s="210"/>
      <c r="E323" s="211"/>
      <c r="H323" s="211"/>
      <c r="I323" s="211"/>
      <c r="J323" s="211"/>
      <c r="K323" s="211"/>
      <c r="L323" s="211"/>
      <c r="M323" s="211"/>
      <c r="N323" s="209"/>
      <c r="O323" s="209"/>
      <c r="AF323" s="65" t="str">
        <f t="shared" si="8"/>
        <v/>
      </c>
      <c r="AG323" s="65">
        <f t="shared" si="9"/>
        <v>0</v>
      </c>
    </row>
    <row r="324" spans="3:33" ht="39" customHeight="1" x14ac:dyDescent="0.25">
      <c r="C324" s="64"/>
      <c r="D324" s="210"/>
      <c r="E324" s="211"/>
      <c r="H324" s="211"/>
      <c r="I324" s="211"/>
      <c r="J324" s="211"/>
      <c r="K324" s="211"/>
      <c r="L324" s="211"/>
      <c r="M324" s="211"/>
      <c r="N324" s="209"/>
      <c r="O324" s="209"/>
      <c r="AF324" s="65" t="str">
        <f t="shared" si="8"/>
        <v/>
      </c>
      <c r="AG324" s="65">
        <f t="shared" si="9"/>
        <v>0</v>
      </c>
    </row>
    <row r="325" spans="3:33" ht="39" customHeight="1" x14ac:dyDescent="0.25">
      <c r="C325" s="64"/>
      <c r="D325" s="210"/>
      <c r="E325" s="211"/>
      <c r="H325" s="211"/>
      <c r="I325" s="211"/>
      <c r="J325" s="211"/>
      <c r="K325" s="211"/>
      <c r="L325" s="211"/>
      <c r="M325" s="211"/>
      <c r="N325" s="209"/>
      <c r="O325" s="209"/>
      <c r="AF325" s="65" t="str">
        <f t="shared" si="8"/>
        <v/>
      </c>
      <c r="AG325" s="65">
        <f t="shared" si="9"/>
        <v>0</v>
      </c>
    </row>
    <row r="326" spans="3:33" ht="39" customHeight="1" x14ac:dyDescent="0.25">
      <c r="C326" s="64"/>
      <c r="D326" s="210"/>
      <c r="E326" s="211"/>
      <c r="H326" s="211"/>
      <c r="I326" s="211"/>
      <c r="J326" s="211"/>
      <c r="K326" s="211"/>
      <c r="L326" s="211"/>
      <c r="M326" s="211"/>
      <c r="N326" s="209"/>
      <c r="O326" s="209"/>
      <c r="AF326" s="65" t="str">
        <f t="shared" si="8"/>
        <v/>
      </c>
      <c r="AG326" s="65">
        <f t="shared" si="9"/>
        <v>0</v>
      </c>
    </row>
    <row r="327" spans="3:33" ht="39" customHeight="1" x14ac:dyDescent="0.25">
      <c r="C327" s="64"/>
      <c r="D327" s="210"/>
      <c r="E327" s="211"/>
      <c r="H327" s="211"/>
      <c r="I327" s="211"/>
      <c r="J327" s="211"/>
      <c r="K327" s="211"/>
      <c r="L327" s="211"/>
      <c r="M327" s="211"/>
      <c r="N327" s="209"/>
      <c r="O327" s="209"/>
      <c r="AF327" s="65" t="str">
        <f t="shared" si="8"/>
        <v/>
      </c>
      <c r="AG327" s="65">
        <f t="shared" si="9"/>
        <v>0</v>
      </c>
    </row>
    <row r="328" spans="3:33" ht="39" customHeight="1" x14ac:dyDescent="0.25">
      <c r="C328" s="64"/>
      <c r="D328" s="210"/>
      <c r="E328" s="211"/>
      <c r="H328" s="211"/>
      <c r="I328" s="211"/>
      <c r="J328" s="211"/>
      <c r="K328" s="211"/>
      <c r="L328" s="211"/>
      <c r="M328" s="211"/>
      <c r="N328" s="209"/>
      <c r="O328" s="209"/>
      <c r="AF328" s="65" t="str">
        <f t="shared" si="8"/>
        <v/>
      </c>
      <c r="AG328" s="65">
        <f t="shared" si="9"/>
        <v>0</v>
      </c>
    </row>
    <row r="329" spans="3:33" ht="39" customHeight="1" x14ac:dyDescent="0.25">
      <c r="C329" s="64"/>
      <c r="D329" s="210" t="str">
        <f>IF(C329="","","- "&amp; C329&amp;CHAR(10))
&amp;IF(C330="","","- "&amp; C330&amp;CHAR(10))
&amp;IF(C331="","","- "&amp; C331&amp;CHAR(10))
&amp;IF(C332="","","- "&amp; C332&amp;CHAR(10))
&amp;IF(C333="","","- "&amp; C333&amp;CHAR(10))
&amp;IF(C334="","","- "&amp; C334&amp;CHAR(10))
&amp;IF(C335="","","- "&amp; C335&amp;CHAR(10))
&amp;IF(C336="","","- "&amp; C336&amp;CHAR(10))
&amp;IF(C337="","","- "&amp; C337&amp;CHAR(10))
&amp;IF(C338="","","- "&amp; C338&amp;CHAR(10))</f>
        <v/>
      </c>
      <c r="E329" s="211"/>
      <c r="H329" s="211"/>
      <c r="I329" s="211"/>
      <c r="J329" s="211"/>
      <c r="K329" s="211"/>
      <c r="L329" s="211"/>
      <c r="M329" s="211"/>
      <c r="N329" s="209"/>
      <c r="O329" s="209"/>
      <c r="AF329" s="65" t="str">
        <f t="shared" ref="AF329:AF392" si="10">LEFT(E329,4)</f>
        <v/>
      </c>
      <c r="AG329" s="65" t="str">
        <f t="shared" ref="AG329:AG392" si="11">D329</f>
        <v/>
      </c>
    </row>
    <row r="330" spans="3:33" ht="39" customHeight="1" x14ac:dyDescent="0.25">
      <c r="C330" s="64"/>
      <c r="D330" s="210"/>
      <c r="E330" s="211"/>
      <c r="H330" s="211"/>
      <c r="I330" s="211"/>
      <c r="J330" s="211"/>
      <c r="K330" s="211"/>
      <c r="L330" s="211"/>
      <c r="M330" s="211"/>
      <c r="N330" s="209"/>
      <c r="O330" s="209"/>
      <c r="AF330" s="65" t="str">
        <f t="shared" si="10"/>
        <v/>
      </c>
      <c r="AG330" s="65">
        <f t="shared" si="11"/>
        <v>0</v>
      </c>
    </row>
    <row r="331" spans="3:33" ht="39" customHeight="1" x14ac:dyDescent="0.25">
      <c r="C331" s="64"/>
      <c r="D331" s="210"/>
      <c r="E331" s="211"/>
      <c r="H331" s="211"/>
      <c r="I331" s="211"/>
      <c r="J331" s="211"/>
      <c r="K331" s="211"/>
      <c r="L331" s="211"/>
      <c r="M331" s="211"/>
      <c r="N331" s="209"/>
      <c r="O331" s="209"/>
      <c r="AF331" s="65" t="str">
        <f t="shared" si="10"/>
        <v/>
      </c>
      <c r="AG331" s="65">
        <f t="shared" si="11"/>
        <v>0</v>
      </c>
    </row>
    <row r="332" spans="3:33" ht="39" customHeight="1" x14ac:dyDescent="0.25">
      <c r="C332" s="64"/>
      <c r="D332" s="210"/>
      <c r="E332" s="211"/>
      <c r="H332" s="211"/>
      <c r="I332" s="211"/>
      <c r="J332" s="211"/>
      <c r="K332" s="211"/>
      <c r="L332" s="211"/>
      <c r="M332" s="211"/>
      <c r="N332" s="209"/>
      <c r="O332" s="209"/>
      <c r="AF332" s="65" t="str">
        <f t="shared" si="10"/>
        <v/>
      </c>
      <c r="AG332" s="65">
        <f t="shared" si="11"/>
        <v>0</v>
      </c>
    </row>
    <row r="333" spans="3:33" ht="39" customHeight="1" x14ac:dyDescent="0.25">
      <c r="C333" s="64"/>
      <c r="D333" s="210"/>
      <c r="E333" s="211"/>
      <c r="H333" s="211"/>
      <c r="I333" s="211"/>
      <c r="J333" s="211"/>
      <c r="K333" s="211"/>
      <c r="L333" s="211"/>
      <c r="M333" s="211"/>
      <c r="N333" s="209"/>
      <c r="O333" s="209"/>
      <c r="AF333" s="65" t="str">
        <f t="shared" si="10"/>
        <v/>
      </c>
      <c r="AG333" s="65">
        <f t="shared" si="11"/>
        <v>0</v>
      </c>
    </row>
    <row r="334" spans="3:33" ht="39" customHeight="1" x14ac:dyDescent="0.25">
      <c r="C334" s="64"/>
      <c r="D334" s="210"/>
      <c r="E334" s="211"/>
      <c r="H334" s="211"/>
      <c r="I334" s="211"/>
      <c r="J334" s="211"/>
      <c r="K334" s="211"/>
      <c r="L334" s="211"/>
      <c r="M334" s="211"/>
      <c r="N334" s="209"/>
      <c r="O334" s="209"/>
      <c r="AF334" s="65" t="str">
        <f t="shared" si="10"/>
        <v/>
      </c>
      <c r="AG334" s="65">
        <f t="shared" si="11"/>
        <v>0</v>
      </c>
    </row>
    <row r="335" spans="3:33" ht="39" customHeight="1" x14ac:dyDescent="0.25">
      <c r="C335" s="64"/>
      <c r="D335" s="210"/>
      <c r="E335" s="211"/>
      <c r="H335" s="211"/>
      <c r="I335" s="211"/>
      <c r="J335" s="211"/>
      <c r="K335" s="211"/>
      <c r="L335" s="211"/>
      <c r="M335" s="211"/>
      <c r="N335" s="209"/>
      <c r="O335" s="209"/>
      <c r="AF335" s="65" t="str">
        <f t="shared" si="10"/>
        <v/>
      </c>
      <c r="AG335" s="65">
        <f t="shared" si="11"/>
        <v>0</v>
      </c>
    </row>
    <row r="336" spans="3:33" ht="39" customHeight="1" x14ac:dyDescent="0.25">
      <c r="C336" s="64"/>
      <c r="D336" s="210"/>
      <c r="E336" s="211"/>
      <c r="H336" s="211"/>
      <c r="I336" s="211"/>
      <c r="J336" s="211"/>
      <c r="K336" s="211"/>
      <c r="L336" s="211"/>
      <c r="M336" s="211"/>
      <c r="N336" s="209"/>
      <c r="O336" s="209"/>
      <c r="AF336" s="65" t="str">
        <f t="shared" si="10"/>
        <v/>
      </c>
      <c r="AG336" s="65">
        <f t="shared" si="11"/>
        <v>0</v>
      </c>
    </row>
    <row r="337" spans="3:33" ht="39" customHeight="1" x14ac:dyDescent="0.25">
      <c r="C337" s="64"/>
      <c r="D337" s="210"/>
      <c r="E337" s="211"/>
      <c r="H337" s="211"/>
      <c r="I337" s="211"/>
      <c r="J337" s="211"/>
      <c r="K337" s="211"/>
      <c r="L337" s="211"/>
      <c r="M337" s="211"/>
      <c r="N337" s="209"/>
      <c r="O337" s="209"/>
      <c r="AF337" s="65" t="str">
        <f t="shared" si="10"/>
        <v/>
      </c>
      <c r="AG337" s="65">
        <f t="shared" si="11"/>
        <v>0</v>
      </c>
    </row>
    <row r="338" spans="3:33" ht="39" customHeight="1" x14ac:dyDescent="0.25">
      <c r="C338" s="64"/>
      <c r="D338" s="210"/>
      <c r="E338" s="211"/>
      <c r="H338" s="211"/>
      <c r="I338" s="211"/>
      <c r="J338" s="211"/>
      <c r="K338" s="211"/>
      <c r="L338" s="211"/>
      <c r="M338" s="211"/>
      <c r="N338" s="209"/>
      <c r="O338" s="209"/>
      <c r="AF338" s="65" t="str">
        <f t="shared" si="10"/>
        <v/>
      </c>
      <c r="AG338" s="65">
        <f t="shared" si="11"/>
        <v>0</v>
      </c>
    </row>
    <row r="339" spans="3:33" ht="39" customHeight="1" x14ac:dyDescent="0.25">
      <c r="C339" s="64"/>
      <c r="D339" s="210" t="str">
        <f>IF(C339="","","- "&amp; C339&amp;CHAR(10))
&amp;IF(C340="","","- "&amp; C340&amp;CHAR(10))
&amp;IF(C341="","","- "&amp; C341&amp;CHAR(10))
&amp;IF(C342="","","- "&amp; C342&amp;CHAR(10))
&amp;IF(C343="","","- "&amp; C343&amp;CHAR(10))
&amp;IF(C344="","","- "&amp; C344&amp;CHAR(10))
&amp;IF(C345="","","- "&amp; C345&amp;CHAR(10))
&amp;IF(C346="","","- "&amp; C346&amp;CHAR(10))
&amp;IF(C347="","","- "&amp; C347&amp;CHAR(10))
&amp;IF(C348="","","- "&amp; C348&amp;CHAR(10))</f>
        <v/>
      </c>
      <c r="E339" s="211"/>
      <c r="H339" s="211"/>
      <c r="I339" s="211"/>
      <c r="J339" s="211"/>
      <c r="K339" s="211"/>
      <c r="L339" s="211"/>
      <c r="M339" s="211"/>
      <c r="N339" s="209"/>
      <c r="O339" s="209"/>
      <c r="AF339" s="65" t="str">
        <f t="shared" si="10"/>
        <v/>
      </c>
      <c r="AG339" s="65" t="str">
        <f t="shared" si="11"/>
        <v/>
      </c>
    </row>
    <row r="340" spans="3:33" ht="39" customHeight="1" x14ac:dyDescent="0.25">
      <c r="C340" s="64"/>
      <c r="D340" s="210"/>
      <c r="E340" s="211"/>
      <c r="H340" s="211"/>
      <c r="I340" s="211"/>
      <c r="J340" s="211"/>
      <c r="K340" s="211"/>
      <c r="L340" s="211"/>
      <c r="M340" s="211"/>
      <c r="N340" s="209"/>
      <c r="O340" s="209"/>
      <c r="AF340" s="65" t="str">
        <f t="shared" si="10"/>
        <v/>
      </c>
      <c r="AG340" s="65">
        <f t="shared" si="11"/>
        <v>0</v>
      </c>
    </row>
    <row r="341" spans="3:33" ht="39" customHeight="1" x14ac:dyDescent="0.25">
      <c r="C341" s="64"/>
      <c r="D341" s="210"/>
      <c r="E341" s="211"/>
      <c r="H341" s="211"/>
      <c r="I341" s="211"/>
      <c r="J341" s="211"/>
      <c r="K341" s="211"/>
      <c r="L341" s="211"/>
      <c r="M341" s="211"/>
      <c r="N341" s="209"/>
      <c r="O341" s="209"/>
      <c r="AF341" s="65" t="str">
        <f t="shared" si="10"/>
        <v/>
      </c>
      <c r="AG341" s="65">
        <f t="shared" si="11"/>
        <v>0</v>
      </c>
    </row>
    <row r="342" spans="3:33" ht="39" customHeight="1" x14ac:dyDescent="0.25">
      <c r="C342" s="64"/>
      <c r="D342" s="210"/>
      <c r="E342" s="211"/>
      <c r="H342" s="211"/>
      <c r="I342" s="211"/>
      <c r="J342" s="211"/>
      <c r="K342" s="211"/>
      <c r="L342" s="211"/>
      <c r="M342" s="211"/>
      <c r="N342" s="209"/>
      <c r="O342" s="209"/>
      <c r="AF342" s="65" t="str">
        <f t="shared" si="10"/>
        <v/>
      </c>
      <c r="AG342" s="65">
        <f t="shared" si="11"/>
        <v>0</v>
      </c>
    </row>
    <row r="343" spans="3:33" ht="39" customHeight="1" x14ac:dyDescent="0.25">
      <c r="C343" s="64"/>
      <c r="D343" s="210"/>
      <c r="E343" s="211"/>
      <c r="H343" s="211"/>
      <c r="I343" s="211"/>
      <c r="J343" s="211"/>
      <c r="K343" s="211"/>
      <c r="L343" s="211"/>
      <c r="M343" s="211"/>
      <c r="N343" s="209"/>
      <c r="O343" s="209"/>
      <c r="AF343" s="65" t="str">
        <f t="shared" si="10"/>
        <v/>
      </c>
      <c r="AG343" s="65">
        <f t="shared" si="11"/>
        <v>0</v>
      </c>
    </row>
    <row r="344" spans="3:33" ht="39" customHeight="1" x14ac:dyDescent="0.25">
      <c r="C344" s="64"/>
      <c r="D344" s="210"/>
      <c r="E344" s="211"/>
      <c r="H344" s="211"/>
      <c r="I344" s="211"/>
      <c r="J344" s="211"/>
      <c r="K344" s="211"/>
      <c r="L344" s="211"/>
      <c r="M344" s="211"/>
      <c r="N344" s="209"/>
      <c r="O344" s="209"/>
      <c r="AF344" s="65" t="str">
        <f t="shared" si="10"/>
        <v/>
      </c>
      <c r="AG344" s="65">
        <f t="shared" si="11"/>
        <v>0</v>
      </c>
    </row>
    <row r="345" spans="3:33" ht="39" customHeight="1" x14ac:dyDescent="0.25">
      <c r="C345" s="64"/>
      <c r="D345" s="210"/>
      <c r="E345" s="211"/>
      <c r="H345" s="211"/>
      <c r="I345" s="211"/>
      <c r="J345" s="211"/>
      <c r="K345" s="211"/>
      <c r="L345" s="211"/>
      <c r="M345" s="211"/>
      <c r="N345" s="209"/>
      <c r="O345" s="209"/>
      <c r="AF345" s="65" t="str">
        <f t="shared" si="10"/>
        <v/>
      </c>
      <c r="AG345" s="65">
        <f t="shared" si="11"/>
        <v>0</v>
      </c>
    </row>
    <row r="346" spans="3:33" ht="39" customHeight="1" x14ac:dyDescent="0.25">
      <c r="C346" s="64"/>
      <c r="D346" s="210"/>
      <c r="E346" s="211"/>
      <c r="H346" s="211"/>
      <c r="I346" s="211"/>
      <c r="J346" s="211"/>
      <c r="K346" s="211"/>
      <c r="L346" s="211"/>
      <c r="M346" s="211"/>
      <c r="N346" s="209"/>
      <c r="O346" s="209"/>
      <c r="AF346" s="65" t="str">
        <f t="shared" si="10"/>
        <v/>
      </c>
      <c r="AG346" s="65">
        <f t="shared" si="11"/>
        <v>0</v>
      </c>
    </row>
    <row r="347" spans="3:33" ht="39" customHeight="1" x14ac:dyDescent="0.25">
      <c r="C347" s="64"/>
      <c r="D347" s="210"/>
      <c r="E347" s="211"/>
      <c r="H347" s="211"/>
      <c r="I347" s="211"/>
      <c r="J347" s="211"/>
      <c r="K347" s="211"/>
      <c r="L347" s="211"/>
      <c r="M347" s="211"/>
      <c r="N347" s="209"/>
      <c r="O347" s="209"/>
      <c r="AF347" s="65" t="str">
        <f t="shared" si="10"/>
        <v/>
      </c>
      <c r="AG347" s="65">
        <f t="shared" si="11"/>
        <v>0</v>
      </c>
    </row>
    <row r="348" spans="3:33" ht="39" customHeight="1" x14ac:dyDescent="0.25">
      <c r="C348" s="64"/>
      <c r="D348" s="210"/>
      <c r="E348" s="211"/>
      <c r="H348" s="211"/>
      <c r="I348" s="211"/>
      <c r="J348" s="211"/>
      <c r="K348" s="211"/>
      <c r="L348" s="211"/>
      <c r="M348" s="211"/>
      <c r="N348" s="209"/>
      <c r="O348" s="209"/>
      <c r="AF348" s="65" t="str">
        <f t="shared" si="10"/>
        <v/>
      </c>
      <c r="AG348" s="65">
        <f t="shared" si="11"/>
        <v>0</v>
      </c>
    </row>
    <row r="349" spans="3:33" ht="39" customHeight="1" x14ac:dyDescent="0.25">
      <c r="C349" s="64"/>
      <c r="D349" s="210" t="str">
        <f>IF(C349="","","- "&amp; C349&amp;CHAR(10))
&amp;IF(C350="","","- "&amp; C350&amp;CHAR(10))
&amp;IF(C351="","","- "&amp; C351&amp;CHAR(10))
&amp;IF(C352="","","- "&amp; C352&amp;CHAR(10))
&amp;IF(C353="","","- "&amp; C353&amp;CHAR(10))
&amp;IF(C354="","","- "&amp; C354&amp;CHAR(10))
&amp;IF(C355="","","- "&amp; C355&amp;CHAR(10))
&amp;IF(C356="","","- "&amp; C356&amp;CHAR(10))
&amp;IF(C357="","","- "&amp; C357&amp;CHAR(10))
&amp;IF(C358="","","- "&amp; C358&amp;CHAR(10))</f>
        <v/>
      </c>
      <c r="E349" s="211"/>
      <c r="H349" s="211"/>
      <c r="I349" s="211"/>
      <c r="J349" s="211"/>
      <c r="K349" s="211"/>
      <c r="L349" s="211"/>
      <c r="M349" s="211"/>
      <c r="N349" s="209"/>
      <c r="O349" s="209"/>
      <c r="AF349" s="65" t="str">
        <f t="shared" si="10"/>
        <v/>
      </c>
      <c r="AG349" s="65" t="str">
        <f t="shared" si="11"/>
        <v/>
      </c>
    </row>
    <row r="350" spans="3:33" ht="39" customHeight="1" x14ac:dyDescent="0.25">
      <c r="C350" s="64"/>
      <c r="D350" s="210"/>
      <c r="E350" s="211"/>
      <c r="H350" s="211"/>
      <c r="I350" s="211"/>
      <c r="J350" s="211"/>
      <c r="K350" s="211"/>
      <c r="L350" s="211"/>
      <c r="M350" s="211"/>
      <c r="N350" s="209"/>
      <c r="O350" s="209"/>
      <c r="AF350" s="65" t="str">
        <f t="shared" si="10"/>
        <v/>
      </c>
      <c r="AG350" s="65">
        <f t="shared" si="11"/>
        <v>0</v>
      </c>
    </row>
    <row r="351" spans="3:33" ht="39" customHeight="1" x14ac:dyDescent="0.25">
      <c r="C351" s="64"/>
      <c r="D351" s="210"/>
      <c r="E351" s="211"/>
      <c r="H351" s="211"/>
      <c r="I351" s="211"/>
      <c r="J351" s="211"/>
      <c r="K351" s="211"/>
      <c r="L351" s="211"/>
      <c r="M351" s="211"/>
      <c r="N351" s="209"/>
      <c r="O351" s="209"/>
      <c r="AF351" s="65" t="str">
        <f t="shared" si="10"/>
        <v/>
      </c>
      <c r="AG351" s="65">
        <f t="shared" si="11"/>
        <v>0</v>
      </c>
    </row>
    <row r="352" spans="3:33" ht="39" customHeight="1" x14ac:dyDescent="0.25">
      <c r="C352" s="64"/>
      <c r="D352" s="210"/>
      <c r="E352" s="211"/>
      <c r="H352" s="211"/>
      <c r="I352" s="211"/>
      <c r="J352" s="211"/>
      <c r="K352" s="211"/>
      <c r="L352" s="211"/>
      <c r="M352" s="211"/>
      <c r="N352" s="209"/>
      <c r="O352" s="209"/>
      <c r="AF352" s="65" t="str">
        <f t="shared" si="10"/>
        <v/>
      </c>
      <c r="AG352" s="65">
        <f t="shared" si="11"/>
        <v>0</v>
      </c>
    </row>
    <row r="353" spans="3:33" ht="39" customHeight="1" x14ac:dyDescent="0.25">
      <c r="C353" s="64"/>
      <c r="D353" s="210"/>
      <c r="E353" s="211"/>
      <c r="H353" s="211"/>
      <c r="I353" s="211"/>
      <c r="J353" s="211"/>
      <c r="K353" s="211"/>
      <c r="L353" s="211"/>
      <c r="M353" s="211"/>
      <c r="N353" s="209"/>
      <c r="O353" s="209"/>
      <c r="AF353" s="65" t="str">
        <f t="shared" si="10"/>
        <v/>
      </c>
      <c r="AG353" s="65">
        <f t="shared" si="11"/>
        <v>0</v>
      </c>
    </row>
    <row r="354" spans="3:33" ht="39" customHeight="1" x14ac:dyDescent="0.25">
      <c r="C354" s="64"/>
      <c r="D354" s="210"/>
      <c r="E354" s="211"/>
      <c r="H354" s="211"/>
      <c r="I354" s="211"/>
      <c r="J354" s="211"/>
      <c r="K354" s="211"/>
      <c r="L354" s="211"/>
      <c r="M354" s="211"/>
      <c r="N354" s="209"/>
      <c r="O354" s="209"/>
      <c r="AF354" s="65" t="str">
        <f t="shared" si="10"/>
        <v/>
      </c>
      <c r="AG354" s="65">
        <f t="shared" si="11"/>
        <v>0</v>
      </c>
    </row>
    <row r="355" spans="3:33" ht="39" customHeight="1" x14ac:dyDescent="0.25">
      <c r="C355" s="64"/>
      <c r="D355" s="210"/>
      <c r="E355" s="211"/>
      <c r="H355" s="211"/>
      <c r="I355" s="211"/>
      <c r="J355" s="211"/>
      <c r="K355" s="211"/>
      <c r="L355" s="211"/>
      <c r="M355" s="211"/>
      <c r="N355" s="209"/>
      <c r="O355" s="209"/>
      <c r="AF355" s="65" t="str">
        <f t="shared" si="10"/>
        <v/>
      </c>
      <c r="AG355" s="65">
        <f t="shared" si="11"/>
        <v>0</v>
      </c>
    </row>
    <row r="356" spans="3:33" ht="39" customHeight="1" x14ac:dyDescent="0.25">
      <c r="C356" s="64"/>
      <c r="D356" s="210"/>
      <c r="E356" s="211"/>
      <c r="H356" s="211"/>
      <c r="I356" s="211"/>
      <c r="J356" s="211"/>
      <c r="K356" s="211"/>
      <c r="L356" s="211"/>
      <c r="M356" s="211"/>
      <c r="N356" s="209"/>
      <c r="O356" s="209"/>
      <c r="AF356" s="65" t="str">
        <f t="shared" si="10"/>
        <v/>
      </c>
      <c r="AG356" s="65">
        <f t="shared" si="11"/>
        <v>0</v>
      </c>
    </row>
    <row r="357" spans="3:33" ht="39" customHeight="1" x14ac:dyDescent="0.25">
      <c r="C357" s="64"/>
      <c r="D357" s="210"/>
      <c r="E357" s="211"/>
      <c r="H357" s="211"/>
      <c r="I357" s="211"/>
      <c r="J357" s="211"/>
      <c r="K357" s="211"/>
      <c r="L357" s="211"/>
      <c r="M357" s="211"/>
      <c r="N357" s="209"/>
      <c r="O357" s="209"/>
      <c r="AF357" s="65" t="str">
        <f t="shared" si="10"/>
        <v/>
      </c>
      <c r="AG357" s="65">
        <f t="shared" si="11"/>
        <v>0</v>
      </c>
    </row>
    <row r="358" spans="3:33" ht="39" customHeight="1" x14ac:dyDescent="0.25">
      <c r="C358" s="64"/>
      <c r="D358" s="210"/>
      <c r="E358" s="211"/>
      <c r="H358" s="211"/>
      <c r="I358" s="211"/>
      <c r="J358" s="211"/>
      <c r="K358" s="211"/>
      <c r="L358" s="211"/>
      <c r="M358" s="211"/>
      <c r="N358" s="209"/>
      <c r="O358" s="209"/>
      <c r="AF358" s="65" t="str">
        <f t="shared" si="10"/>
        <v/>
      </c>
      <c r="AG358" s="65">
        <f t="shared" si="11"/>
        <v>0</v>
      </c>
    </row>
    <row r="359" spans="3:33" ht="39" customHeight="1" x14ac:dyDescent="0.25">
      <c r="C359" s="64"/>
      <c r="D359" s="210" t="str">
        <f>IF(C359="","","- "&amp; C359&amp;CHAR(10))
&amp;IF(C360="","","- "&amp; C360&amp;CHAR(10))
&amp;IF(C361="","","- "&amp; C361&amp;CHAR(10))
&amp;IF(C362="","","- "&amp; C362&amp;CHAR(10))
&amp;IF(C363="","","- "&amp; C363&amp;CHAR(10))
&amp;IF(C364="","","- "&amp; C364&amp;CHAR(10))
&amp;IF(C365="","","- "&amp; C365&amp;CHAR(10))
&amp;IF(C366="","","- "&amp; C366&amp;CHAR(10))
&amp;IF(C367="","","- "&amp; C367&amp;CHAR(10))
&amp;IF(C368="","","- "&amp; C368&amp;CHAR(10))</f>
        <v/>
      </c>
      <c r="E359" s="211"/>
      <c r="H359" s="211"/>
      <c r="I359" s="211"/>
      <c r="J359" s="211"/>
      <c r="K359" s="211"/>
      <c r="L359" s="211"/>
      <c r="M359" s="211"/>
      <c r="N359" s="209"/>
      <c r="O359" s="209"/>
      <c r="AF359" s="65" t="str">
        <f t="shared" si="10"/>
        <v/>
      </c>
      <c r="AG359" s="65" t="str">
        <f t="shared" si="11"/>
        <v/>
      </c>
    </row>
    <row r="360" spans="3:33" ht="39" customHeight="1" x14ac:dyDescent="0.25">
      <c r="C360" s="64"/>
      <c r="D360" s="210"/>
      <c r="E360" s="211"/>
      <c r="H360" s="211"/>
      <c r="I360" s="211"/>
      <c r="J360" s="211"/>
      <c r="K360" s="211"/>
      <c r="L360" s="211"/>
      <c r="M360" s="211"/>
      <c r="N360" s="209"/>
      <c r="O360" s="209"/>
      <c r="AF360" s="65" t="str">
        <f t="shared" si="10"/>
        <v/>
      </c>
      <c r="AG360" s="65">
        <f t="shared" si="11"/>
        <v>0</v>
      </c>
    </row>
    <row r="361" spans="3:33" ht="39" customHeight="1" x14ac:dyDescent="0.25">
      <c r="C361" s="64"/>
      <c r="D361" s="210"/>
      <c r="E361" s="211"/>
      <c r="H361" s="211"/>
      <c r="I361" s="211"/>
      <c r="J361" s="211"/>
      <c r="K361" s="211"/>
      <c r="L361" s="211"/>
      <c r="M361" s="211"/>
      <c r="N361" s="209"/>
      <c r="O361" s="209"/>
      <c r="AF361" s="65" t="str">
        <f t="shared" si="10"/>
        <v/>
      </c>
      <c r="AG361" s="65">
        <f t="shared" si="11"/>
        <v>0</v>
      </c>
    </row>
    <row r="362" spans="3:33" ht="39" customHeight="1" x14ac:dyDescent="0.25">
      <c r="C362" s="64"/>
      <c r="D362" s="210"/>
      <c r="E362" s="211"/>
      <c r="H362" s="211"/>
      <c r="I362" s="211"/>
      <c r="J362" s="211"/>
      <c r="K362" s="211"/>
      <c r="L362" s="211"/>
      <c r="M362" s="211"/>
      <c r="N362" s="209"/>
      <c r="O362" s="209"/>
      <c r="AF362" s="65" t="str">
        <f t="shared" si="10"/>
        <v/>
      </c>
      <c r="AG362" s="65">
        <f t="shared" si="11"/>
        <v>0</v>
      </c>
    </row>
    <row r="363" spans="3:33" ht="39" customHeight="1" x14ac:dyDescent="0.25">
      <c r="C363" s="64"/>
      <c r="D363" s="210"/>
      <c r="E363" s="211"/>
      <c r="H363" s="211"/>
      <c r="I363" s="211"/>
      <c r="J363" s="211"/>
      <c r="K363" s="211"/>
      <c r="L363" s="211"/>
      <c r="M363" s="211"/>
      <c r="N363" s="209"/>
      <c r="O363" s="209"/>
      <c r="AF363" s="65" t="str">
        <f t="shared" si="10"/>
        <v/>
      </c>
      <c r="AG363" s="65">
        <f t="shared" si="11"/>
        <v>0</v>
      </c>
    </row>
    <row r="364" spans="3:33" ht="39" customHeight="1" x14ac:dyDescent="0.25">
      <c r="C364" s="64"/>
      <c r="D364" s="210"/>
      <c r="E364" s="211"/>
      <c r="H364" s="211"/>
      <c r="I364" s="211"/>
      <c r="J364" s="211"/>
      <c r="K364" s="211"/>
      <c r="L364" s="211"/>
      <c r="M364" s="211"/>
      <c r="N364" s="209"/>
      <c r="O364" s="209"/>
      <c r="AF364" s="65" t="str">
        <f t="shared" si="10"/>
        <v/>
      </c>
      <c r="AG364" s="65">
        <f t="shared" si="11"/>
        <v>0</v>
      </c>
    </row>
    <row r="365" spans="3:33" ht="39" customHeight="1" x14ac:dyDescent="0.25">
      <c r="C365" s="64"/>
      <c r="D365" s="210"/>
      <c r="E365" s="211"/>
      <c r="H365" s="211"/>
      <c r="I365" s="211"/>
      <c r="J365" s="211"/>
      <c r="K365" s="211"/>
      <c r="L365" s="211"/>
      <c r="M365" s="211"/>
      <c r="N365" s="209"/>
      <c r="O365" s="209"/>
      <c r="AF365" s="65" t="str">
        <f t="shared" si="10"/>
        <v/>
      </c>
      <c r="AG365" s="65">
        <f t="shared" si="11"/>
        <v>0</v>
      </c>
    </row>
    <row r="366" spans="3:33" ht="39" customHeight="1" x14ac:dyDescent="0.25">
      <c r="C366" s="64"/>
      <c r="D366" s="210"/>
      <c r="E366" s="211"/>
      <c r="H366" s="211"/>
      <c r="I366" s="211"/>
      <c r="J366" s="211"/>
      <c r="K366" s="211"/>
      <c r="L366" s="211"/>
      <c r="M366" s="211"/>
      <c r="N366" s="209"/>
      <c r="O366" s="209"/>
      <c r="AF366" s="65" t="str">
        <f t="shared" si="10"/>
        <v/>
      </c>
      <c r="AG366" s="65">
        <f t="shared" si="11"/>
        <v>0</v>
      </c>
    </row>
    <row r="367" spans="3:33" ht="39" customHeight="1" x14ac:dyDescent="0.25">
      <c r="C367" s="64"/>
      <c r="D367" s="210"/>
      <c r="E367" s="211"/>
      <c r="H367" s="211"/>
      <c r="I367" s="211"/>
      <c r="J367" s="211"/>
      <c r="K367" s="211"/>
      <c r="L367" s="211"/>
      <c r="M367" s="211"/>
      <c r="N367" s="209"/>
      <c r="O367" s="209"/>
      <c r="AF367" s="65" t="str">
        <f t="shared" si="10"/>
        <v/>
      </c>
      <c r="AG367" s="65">
        <f t="shared" si="11"/>
        <v>0</v>
      </c>
    </row>
    <row r="368" spans="3:33" ht="39" customHeight="1" x14ac:dyDescent="0.25">
      <c r="C368" s="64"/>
      <c r="D368" s="210"/>
      <c r="E368" s="211"/>
      <c r="H368" s="211"/>
      <c r="I368" s="211"/>
      <c r="J368" s="211"/>
      <c r="K368" s="211"/>
      <c r="L368" s="211"/>
      <c r="M368" s="211"/>
      <c r="N368" s="209"/>
      <c r="O368" s="209"/>
      <c r="AF368" s="65" t="str">
        <f t="shared" si="10"/>
        <v/>
      </c>
      <c r="AG368" s="65">
        <f t="shared" si="11"/>
        <v>0</v>
      </c>
    </row>
    <row r="369" spans="3:33" ht="39" customHeight="1" x14ac:dyDescent="0.25">
      <c r="C369" s="64"/>
      <c r="D369" s="210" t="str">
        <f>IF(C369="","","- "&amp; C369&amp;CHAR(10))
&amp;IF(C370="","","- "&amp; C370&amp;CHAR(10))
&amp;IF(C371="","","- "&amp; C371&amp;CHAR(10))
&amp;IF(C372="","","- "&amp; C372&amp;CHAR(10))
&amp;IF(C373="","","- "&amp; C373&amp;CHAR(10))
&amp;IF(C374="","","- "&amp; C374&amp;CHAR(10))
&amp;IF(C375="","","- "&amp; C375&amp;CHAR(10))
&amp;IF(C376="","","- "&amp; C376&amp;CHAR(10))
&amp;IF(C377="","","- "&amp; C377&amp;CHAR(10))
&amp;IF(C378="","","- "&amp; C378&amp;CHAR(10))</f>
        <v/>
      </c>
      <c r="E369" s="211"/>
      <c r="H369" s="211"/>
      <c r="I369" s="211"/>
      <c r="J369" s="211"/>
      <c r="K369" s="211"/>
      <c r="L369" s="211"/>
      <c r="M369" s="211"/>
      <c r="N369" s="209"/>
      <c r="O369" s="209"/>
      <c r="AF369" s="65" t="str">
        <f t="shared" si="10"/>
        <v/>
      </c>
      <c r="AG369" s="65" t="str">
        <f t="shared" si="11"/>
        <v/>
      </c>
    </row>
    <row r="370" spans="3:33" ht="39" customHeight="1" x14ac:dyDescent="0.25">
      <c r="C370" s="64"/>
      <c r="D370" s="210"/>
      <c r="E370" s="211"/>
      <c r="H370" s="211"/>
      <c r="I370" s="211"/>
      <c r="J370" s="211"/>
      <c r="K370" s="211"/>
      <c r="L370" s="211"/>
      <c r="M370" s="211"/>
      <c r="N370" s="209"/>
      <c r="O370" s="209"/>
      <c r="AF370" s="65" t="str">
        <f t="shared" si="10"/>
        <v/>
      </c>
      <c r="AG370" s="65">
        <f t="shared" si="11"/>
        <v>0</v>
      </c>
    </row>
    <row r="371" spans="3:33" ht="39" customHeight="1" x14ac:dyDescent="0.25">
      <c r="C371" s="64"/>
      <c r="D371" s="210"/>
      <c r="E371" s="211"/>
      <c r="H371" s="211"/>
      <c r="I371" s="211"/>
      <c r="J371" s="211"/>
      <c r="K371" s="211"/>
      <c r="L371" s="211"/>
      <c r="M371" s="211"/>
      <c r="N371" s="209"/>
      <c r="O371" s="209"/>
      <c r="AF371" s="65" t="str">
        <f t="shared" si="10"/>
        <v/>
      </c>
      <c r="AG371" s="65">
        <f t="shared" si="11"/>
        <v>0</v>
      </c>
    </row>
    <row r="372" spans="3:33" ht="39" customHeight="1" x14ac:dyDescent="0.25">
      <c r="C372" s="64"/>
      <c r="D372" s="210"/>
      <c r="E372" s="211"/>
      <c r="H372" s="211"/>
      <c r="I372" s="211"/>
      <c r="J372" s="211"/>
      <c r="K372" s="211"/>
      <c r="L372" s="211"/>
      <c r="M372" s="211"/>
      <c r="N372" s="209"/>
      <c r="O372" s="209"/>
      <c r="AF372" s="65" t="str">
        <f t="shared" si="10"/>
        <v/>
      </c>
      <c r="AG372" s="65">
        <f t="shared" si="11"/>
        <v>0</v>
      </c>
    </row>
    <row r="373" spans="3:33" ht="39" customHeight="1" x14ac:dyDescent="0.25">
      <c r="C373" s="64"/>
      <c r="D373" s="210"/>
      <c r="E373" s="211"/>
      <c r="H373" s="211"/>
      <c r="I373" s="211"/>
      <c r="J373" s="211"/>
      <c r="K373" s="211"/>
      <c r="L373" s="211"/>
      <c r="M373" s="211"/>
      <c r="N373" s="209"/>
      <c r="O373" s="209"/>
      <c r="AF373" s="65" t="str">
        <f t="shared" si="10"/>
        <v/>
      </c>
      <c r="AG373" s="65">
        <f t="shared" si="11"/>
        <v>0</v>
      </c>
    </row>
    <row r="374" spans="3:33" ht="39" customHeight="1" x14ac:dyDescent="0.25">
      <c r="C374" s="64"/>
      <c r="D374" s="210"/>
      <c r="E374" s="211"/>
      <c r="H374" s="211"/>
      <c r="I374" s="211"/>
      <c r="J374" s="211"/>
      <c r="K374" s="211"/>
      <c r="L374" s="211"/>
      <c r="M374" s="211"/>
      <c r="N374" s="209"/>
      <c r="O374" s="209"/>
      <c r="AF374" s="65" t="str">
        <f t="shared" si="10"/>
        <v/>
      </c>
      <c r="AG374" s="65">
        <f t="shared" si="11"/>
        <v>0</v>
      </c>
    </row>
    <row r="375" spans="3:33" ht="39" customHeight="1" x14ac:dyDescent="0.25">
      <c r="C375" s="64"/>
      <c r="D375" s="210"/>
      <c r="E375" s="211"/>
      <c r="H375" s="211"/>
      <c r="I375" s="211"/>
      <c r="J375" s="211"/>
      <c r="K375" s="211"/>
      <c r="L375" s="211"/>
      <c r="M375" s="211"/>
      <c r="N375" s="209"/>
      <c r="O375" s="209"/>
      <c r="AF375" s="65" t="str">
        <f t="shared" si="10"/>
        <v/>
      </c>
      <c r="AG375" s="65">
        <f t="shared" si="11"/>
        <v>0</v>
      </c>
    </row>
    <row r="376" spans="3:33" ht="39" customHeight="1" x14ac:dyDescent="0.25">
      <c r="C376" s="64"/>
      <c r="D376" s="210"/>
      <c r="E376" s="211"/>
      <c r="H376" s="211"/>
      <c r="I376" s="211"/>
      <c r="J376" s="211"/>
      <c r="K376" s="211"/>
      <c r="L376" s="211"/>
      <c r="M376" s="211"/>
      <c r="N376" s="209"/>
      <c r="O376" s="209"/>
      <c r="AF376" s="65" t="str">
        <f t="shared" si="10"/>
        <v/>
      </c>
      <c r="AG376" s="65">
        <f t="shared" si="11"/>
        <v>0</v>
      </c>
    </row>
    <row r="377" spans="3:33" ht="39" customHeight="1" x14ac:dyDescent="0.25">
      <c r="C377" s="64"/>
      <c r="D377" s="210"/>
      <c r="E377" s="211"/>
      <c r="H377" s="211"/>
      <c r="I377" s="211"/>
      <c r="J377" s="211"/>
      <c r="K377" s="211"/>
      <c r="L377" s="211"/>
      <c r="M377" s="211"/>
      <c r="N377" s="209"/>
      <c r="O377" s="209"/>
      <c r="AF377" s="65" t="str">
        <f t="shared" si="10"/>
        <v/>
      </c>
      <c r="AG377" s="65">
        <f t="shared" si="11"/>
        <v>0</v>
      </c>
    </row>
    <row r="378" spans="3:33" ht="39" customHeight="1" x14ac:dyDescent="0.25">
      <c r="C378" s="64"/>
      <c r="D378" s="210"/>
      <c r="E378" s="211"/>
      <c r="H378" s="211"/>
      <c r="I378" s="211"/>
      <c r="J378" s="211"/>
      <c r="K378" s="211"/>
      <c r="L378" s="211"/>
      <c r="M378" s="211"/>
      <c r="N378" s="209"/>
      <c r="O378" s="209"/>
      <c r="AF378" s="65" t="str">
        <f t="shared" si="10"/>
        <v/>
      </c>
      <c r="AG378" s="65">
        <f t="shared" si="11"/>
        <v>0</v>
      </c>
    </row>
    <row r="379" spans="3:33" ht="39" customHeight="1" x14ac:dyDescent="0.25">
      <c r="C379" s="64"/>
      <c r="D379" s="210" t="str">
        <f>IF(C379="","","- "&amp; C379&amp;CHAR(10))
&amp;IF(C380="","","- "&amp; C380&amp;CHAR(10))
&amp;IF(C381="","","- "&amp; C381&amp;CHAR(10))
&amp;IF(C382="","","- "&amp; C382&amp;CHAR(10))
&amp;IF(C383="","","- "&amp; C383&amp;CHAR(10))
&amp;IF(C384="","","- "&amp; C384&amp;CHAR(10))
&amp;IF(C385="","","- "&amp; C385&amp;CHAR(10))
&amp;IF(C386="","","- "&amp; C386&amp;CHAR(10))
&amp;IF(C387="","","- "&amp; C387&amp;CHAR(10))
&amp;IF(C388="","","- "&amp; C388&amp;CHAR(10))</f>
        <v/>
      </c>
      <c r="E379" s="211"/>
      <c r="H379" s="211"/>
      <c r="I379" s="211"/>
      <c r="J379" s="211"/>
      <c r="K379" s="211"/>
      <c r="L379" s="211"/>
      <c r="M379" s="211"/>
      <c r="N379" s="209"/>
      <c r="O379" s="209"/>
      <c r="AF379" s="65" t="str">
        <f t="shared" si="10"/>
        <v/>
      </c>
      <c r="AG379" s="65" t="str">
        <f t="shared" si="11"/>
        <v/>
      </c>
    </row>
    <row r="380" spans="3:33" ht="39" customHeight="1" x14ac:dyDescent="0.25">
      <c r="C380" s="64"/>
      <c r="D380" s="210"/>
      <c r="E380" s="211"/>
      <c r="H380" s="211"/>
      <c r="I380" s="211"/>
      <c r="J380" s="211"/>
      <c r="K380" s="211"/>
      <c r="L380" s="211"/>
      <c r="M380" s="211"/>
      <c r="N380" s="209"/>
      <c r="O380" s="209"/>
      <c r="AF380" s="65" t="str">
        <f t="shared" si="10"/>
        <v/>
      </c>
      <c r="AG380" s="65">
        <f t="shared" si="11"/>
        <v>0</v>
      </c>
    </row>
    <row r="381" spans="3:33" ht="39" customHeight="1" x14ac:dyDescent="0.25">
      <c r="C381" s="64"/>
      <c r="D381" s="210"/>
      <c r="E381" s="211"/>
      <c r="H381" s="211"/>
      <c r="I381" s="211"/>
      <c r="J381" s="211"/>
      <c r="K381" s="211"/>
      <c r="L381" s="211"/>
      <c r="M381" s="211"/>
      <c r="N381" s="209"/>
      <c r="O381" s="209"/>
      <c r="AF381" s="65" t="str">
        <f t="shared" si="10"/>
        <v/>
      </c>
      <c r="AG381" s="65">
        <f t="shared" si="11"/>
        <v>0</v>
      </c>
    </row>
    <row r="382" spans="3:33" ht="39" customHeight="1" x14ac:dyDescent="0.25">
      <c r="C382" s="64"/>
      <c r="D382" s="210"/>
      <c r="E382" s="211"/>
      <c r="H382" s="211"/>
      <c r="I382" s="211"/>
      <c r="J382" s="211"/>
      <c r="K382" s="211"/>
      <c r="L382" s="211"/>
      <c r="M382" s="211"/>
      <c r="N382" s="209"/>
      <c r="O382" s="209"/>
      <c r="AF382" s="65" t="str">
        <f t="shared" si="10"/>
        <v/>
      </c>
      <c r="AG382" s="65">
        <f t="shared" si="11"/>
        <v>0</v>
      </c>
    </row>
    <row r="383" spans="3:33" ht="39" customHeight="1" x14ac:dyDescent="0.25">
      <c r="C383" s="64"/>
      <c r="D383" s="210"/>
      <c r="E383" s="211"/>
      <c r="H383" s="211"/>
      <c r="I383" s="211"/>
      <c r="J383" s="211"/>
      <c r="K383" s="211"/>
      <c r="L383" s="211"/>
      <c r="M383" s="211"/>
      <c r="N383" s="209"/>
      <c r="O383" s="209"/>
      <c r="AF383" s="65" t="str">
        <f t="shared" si="10"/>
        <v/>
      </c>
      <c r="AG383" s="65">
        <f t="shared" si="11"/>
        <v>0</v>
      </c>
    </row>
    <row r="384" spans="3:33" ht="39" customHeight="1" x14ac:dyDescent="0.25">
      <c r="C384" s="64"/>
      <c r="D384" s="210"/>
      <c r="E384" s="211"/>
      <c r="H384" s="211"/>
      <c r="I384" s="211"/>
      <c r="J384" s="211"/>
      <c r="K384" s="211"/>
      <c r="L384" s="211"/>
      <c r="M384" s="211"/>
      <c r="N384" s="209"/>
      <c r="O384" s="209"/>
      <c r="AF384" s="65" t="str">
        <f t="shared" si="10"/>
        <v/>
      </c>
      <c r="AG384" s="65">
        <f t="shared" si="11"/>
        <v>0</v>
      </c>
    </row>
    <row r="385" spans="3:33" ht="39" customHeight="1" x14ac:dyDescent="0.25">
      <c r="C385" s="64"/>
      <c r="D385" s="210"/>
      <c r="E385" s="211"/>
      <c r="H385" s="211"/>
      <c r="I385" s="211"/>
      <c r="J385" s="211"/>
      <c r="K385" s="211"/>
      <c r="L385" s="211"/>
      <c r="M385" s="211"/>
      <c r="N385" s="209"/>
      <c r="O385" s="209"/>
      <c r="AF385" s="65" t="str">
        <f t="shared" si="10"/>
        <v/>
      </c>
      <c r="AG385" s="65">
        <f t="shared" si="11"/>
        <v>0</v>
      </c>
    </row>
    <row r="386" spans="3:33" ht="39" customHeight="1" x14ac:dyDescent="0.25">
      <c r="C386" s="64"/>
      <c r="D386" s="210"/>
      <c r="E386" s="211"/>
      <c r="H386" s="211"/>
      <c r="I386" s="211"/>
      <c r="J386" s="211"/>
      <c r="K386" s="211"/>
      <c r="L386" s="211"/>
      <c r="M386" s="211"/>
      <c r="N386" s="209"/>
      <c r="O386" s="209"/>
      <c r="AF386" s="65" t="str">
        <f t="shared" si="10"/>
        <v/>
      </c>
      <c r="AG386" s="65">
        <f t="shared" si="11"/>
        <v>0</v>
      </c>
    </row>
    <row r="387" spans="3:33" ht="39" customHeight="1" x14ac:dyDescent="0.25">
      <c r="C387" s="64"/>
      <c r="D387" s="210"/>
      <c r="E387" s="211"/>
      <c r="H387" s="211"/>
      <c r="I387" s="211"/>
      <c r="J387" s="211"/>
      <c r="K387" s="211"/>
      <c r="L387" s="211"/>
      <c r="M387" s="211"/>
      <c r="N387" s="209"/>
      <c r="O387" s="209"/>
      <c r="AF387" s="65" t="str">
        <f t="shared" si="10"/>
        <v/>
      </c>
      <c r="AG387" s="65">
        <f t="shared" si="11"/>
        <v>0</v>
      </c>
    </row>
    <row r="388" spans="3:33" ht="39" customHeight="1" x14ac:dyDescent="0.25">
      <c r="C388" s="64"/>
      <c r="D388" s="210"/>
      <c r="E388" s="211"/>
      <c r="H388" s="211"/>
      <c r="I388" s="211"/>
      <c r="J388" s="211"/>
      <c r="K388" s="211"/>
      <c r="L388" s="211"/>
      <c r="M388" s="211"/>
      <c r="N388" s="209"/>
      <c r="O388" s="209"/>
      <c r="AF388" s="65" t="str">
        <f t="shared" si="10"/>
        <v/>
      </c>
      <c r="AG388" s="65">
        <f t="shared" si="11"/>
        <v>0</v>
      </c>
    </row>
    <row r="389" spans="3:33" ht="39" customHeight="1" x14ac:dyDescent="0.25">
      <c r="C389" s="64"/>
      <c r="D389" s="210" t="str">
        <f>IF(C389="","","- "&amp; C389&amp;CHAR(10))
&amp;IF(C390="","","- "&amp; C390&amp;CHAR(10))
&amp;IF(C391="","","- "&amp; C391&amp;CHAR(10))
&amp;IF(C392="","","- "&amp; C392&amp;CHAR(10))
&amp;IF(C393="","","- "&amp; C393&amp;CHAR(10))
&amp;IF(C394="","","- "&amp; C394&amp;CHAR(10))
&amp;IF(C395="","","- "&amp; C395&amp;CHAR(10))
&amp;IF(C396="","","- "&amp; C396&amp;CHAR(10))
&amp;IF(C397="","","- "&amp; C397&amp;CHAR(10))
&amp;IF(C398="","","- "&amp; C398&amp;CHAR(10))</f>
        <v/>
      </c>
      <c r="E389" s="211"/>
      <c r="H389" s="211"/>
      <c r="I389" s="211"/>
      <c r="J389" s="211"/>
      <c r="K389" s="211"/>
      <c r="L389" s="211"/>
      <c r="M389" s="211"/>
      <c r="N389" s="209"/>
      <c r="O389" s="209"/>
      <c r="AF389" s="65" t="str">
        <f t="shared" si="10"/>
        <v/>
      </c>
      <c r="AG389" s="65" t="str">
        <f t="shared" si="11"/>
        <v/>
      </c>
    </row>
    <row r="390" spans="3:33" ht="39" customHeight="1" x14ac:dyDescent="0.25">
      <c r="C390" s="64"/>
      <c r="D390" s="210"/>
      <c r="E390" s="211"/>
      <c r="H390" s="211"/>
      <c r="I390" s="211"/>
      <c r="J390" s="211"/>
      <c r="K390" s="211"/>
      <c r="L390" s="211"/>
      <c r="M390" s="211"/>
      <c r="N390" s="209"/>
      <c r="O390" s="209"/>
      <c r="AF390" s="65" t="str">
        <f t="shared" si="10"/>
        <v/>
      </c>
      <c r="AG390" s="65">
        <f t="shared" si="11"/>
        <v>0</v>
      </c>
    </row>
    <row r="391" spans="3:33" ht="39" customHeight="1" x14ac:dyDescent="0.25">
      <c r="C391" s="64"/>
      <c r="D391" s="210"/>
      <c r="E391" s="211"/>
      <c r="H391" s="211"/>
      <c r="I391" s="211"/>
      <c r="J391" s="211"/>
      <c r="K391" s="211"/>
      <c r="L391" s="211"/>
      <c r="M391" s="211"/>
      <c r="N391" s="209"/>
      <c r="O391" s="209"/>
      <c r="AF391" s="65" t="str">
        <f t="shared" si="10"/>
        <v/>
      </c>
      <c r="AG391" s="65">
        <f t="shared" si="11"/>
        <v>0</v>
      </c>
    </row>
    <row r="392" spans="3:33" ht="39" customHeight="1" x14ac:dyDescent="0.25">
      <c r="C392" s="64"/>
      <c r="D392" s="210"/>
      <c r="E392" s="211"/>
      <c r="H392" s="211"/>
      <c r="I392" s="211"/>
      <c r="J392" s="211"/>
      <c r="K392" s="211"/>
      <c r="L392" s="211"/>
      <c r="M392" s="211"/>
      <c r="N392" s="209"/>
      <c r="O392" s="209"/>
      <c r="AF392" s="65" t="str">
        <f t="shared" si="10"/>
        <v/>
      </c>
      <c r="AG392" s="65">
        <f t="shared" si="11"/>
        <v>0</v>
      </c>
    </row>
    <row r="393" spans="3:33" ht="39" customHeight="1" x14ac:dyDescent="0.25">
      <c r="C393" s="64"/>
      <c r="D393" s="210"/>
      <c r="E393" s="211"/>
      <c r="H393" s="211"/>
      <c r="I393" s="211"/>
      <c r="J393" s="211"/>
      <c r="K393" s="211"/>
      <c r="L393" s="211"/>
      <c r="M393" s="211"/>
      <c r="N393" s="209"/>
      <c r="O393" s="209"/>
      <c r="AF393" s="65" t="str">
        <f t="shared" ref="AF393:AF456" si="12">LEFT(E393,4)</f>
        <v/>
      </c>
      <c r="AG393" s="65">
        <f t="shared" ref="AG393:AG456" si="13">D393</f>
        <v>0</v>
      </c>
    </row>
    <row r="394" spans="3:33" ht="39" customHeight="1" x14ac:dyDescent="0.25">
      <c r="C394" s="64"/>
      <c r="D394" s="210"/>
      <c r="E394" s="211"/>
      <c r="H394" s="211"/>
      <c r="I394" s="211"/>
      <c r="J394" s="211"/>
      <c r="K394" s="211"/>
      <c r="L394" s="211"/>
      <c r="M394" s="211"/>
      <c r="N394" s="209"/>
      <c r="O394" s="209"/>
      <c r="AF394" s="65" t="str">
        <f t="shared" si="12"/>
        <v/>
      </c>
      <c r="AG394" s="65">
        <f t="shared" si="13"/>
        <v>0</v>
      </c>
    </row>
    <row r="395" spans="3:33" ht="39" customHeight="1" x14ac:dyDescent="0.25">
      <c r="C395" s="64"/>
      <c r="D395" s="210"/>
      <c r="E395" s="211"/>
      <c r="H395" s="211"/>
      <c r="I395" s="211"/>
      <c r="J395" s="211"/>
      <c r="K395" s="211"/>
      <c r="L395" s="211"/>
      <c r="M395" s="211"/>
      <c r="N395" s="209"/>
      <c r="O395" s="209"/>
      <c r="AF395" s="65" t="str">
        <f t="shared" si="12"/>
        <v/>
      </c>
      <c r="AG395" s="65">
        <f t="shared" si="13"/>
        <v>0</v>
      </c>
    </row>
    <row r="396" spans="3:33" ht="39" customHeight="1" x14ac:dyDescent="0.25">
      <c r="C396" s="64"/>
      <c r="D396" s="210"/>
      <c r="E396" s="211"/>
      <c r="H396" s="211"/>
      <c r="I396" s="211"/>
      <c r="J396" s="211"/>
      <c r="K396" s="211"/>
      <c r="L396" s="211"/>
      <c r="M396" s="211"/>
      <c r="N396" s="209"/>
      <c r="O396" s="209"/>
      <c r="AF396" s="65" t="str">
        <f t="shared" si="12"/>
        <v/>
      </c>
      <c r="AG396" s="65">
        <f t="shared" si="13"/>
        <v>0</v>
      </c>
    </row>
    <row r="397" spans="3:33" ht="39" customHeight="1" x14ac:dyDescent="0.25">
      <c r="C397" s="64"/>
      <c r="D397" s="210"/>
      <c r="E397" s="211"/>
      <c r="H397" s="211"/>
      <c r="I397" s="211"/>
      <c r="J397" s="211"/>
      <c r="K397" s="211"/>
      <c r="L397" s="211"/>
      <c r="M397" s="211"/>
      <c r="N397" s="209"/>
      <c r="O397" s="209"/>
      <c r="AF397" s="65" t="str">
        <f t="shared" si="12"/>
        <v/>
      </c>
      <c r="AG397" s="65">
        <f t="shared" si="13"/>
        <v>0</v>
      </c>
    </row>
    <row r="398" spans="3:33" ht="39" customHeight="1" x14ac:dyDescent="0.25">
      <c r="C398" s="64"/>
      <c r="D398" s="210"/>
      <c r="E398" s="211"/>
      <c r="H398" s="211"/>
      <c r="I398" s="211"/>
      <c r="J398" s="211"/>
      <c r="K398" s="211"/>
      <c r="L398" s="211"/>
      <c r="M398" s="211"/>
      <c r="N398" s="209"/>
      <c r="O398" s="209"/>
      <c r="AF398" s="65" t="str">
        <f t="shared" si="12"/>
        <v/>
      </c>
      <c r="AG398" s="65">
        <f t="shared" si="13"/>
        <v>0</v>
      </c>
    </row>
    <row r="399" spans="3:33" ht="39" customHeight="1" x14ac:dyDescent="0.25">
      <c r="C399" s="64"/>
      <c r="D399" s="210" t="str">
        <f>IF(C399="","","- "&amp; C399&amp;CHAR(10))
&amp;IF(C400="","","- "&amp; C400&amp;CHAR(10))
&amp;IF(C401="","","- "&amp; C401&amp;CHAR(10))
&amp;IF(C402="","","- "&amp; C402&amp;CHAR(10))
&amp;IF(C403="","","- "&amp; C403&amp;CHAR(10))
&amp;IF(C404="","","- "&amp; C404&amp;CHAR(10))
&amp;IF(C405="","","- "&amp; C405&amp;CHAR(10))
&amp;IF(C406="","","- "&amp; C406&amp;CHAR(10))
&amp;IF(C407="","","- "&amp; C407&amp;CHAR(10))
&amp;IF(C408="","","- "&amp; C408&amp;CHAR(10))</f>
        <v/>
      </c>
      <c r="E399" s="211"/>
      <c r="H399" s="211"/>
      <c r="I399" s="211"/>
      <c r="J399" s="211"/>
      <c r="K399" s="211"/>
      <c r="L399" s="211"/>
      <c r="M399" s="211"/>
      <c r="N399" s="209"/>
      <c r="O399" s="209"/>
      <c r="AF399" s="65" t="str">
        <f t="shared" si="12"/>
        <v/>
      </c>
      <c r="AG399" s="65" t="str">
        <f t="shared" si="13"/>
        <v/>
      </c>
    </row>
    <row r="400" spans="3:33" ht="39" customHeight="1" x14ac:dyDescent="0.25">
      <c r="C400" s="64"/>
      <c r="D400" s="210"/>
      <c r="E400" s="211"/>
      <c r="H400" s="211"/>
      <c r="I400" s="211"/>
      <c r="J400" s="211"/>
      <c r="K400" s="211"/>
      <c r="L400" s="211"/>
      <c r="M400" s="211"/>
      <c r="N400" s="209"/>
      <c r="O400" s="209"/>
      <c r="AF400" s="65" t="str">
        <f t="shared" si="12"/>
        <v/>
      </c>
      <c r="AG400" s="65">
        <f t="shared" si="13"/>
        <v>0</v>
      </c>
    </row>
    <row r="401" spans="3:33" ht="39" customHeight="1" x14ac:dyDescent="0.25">
      <c r="C401" s="64"/>
      <c r="D401" s="210"/>
      <c r="E401" s="211"/>
      <c r="H401" s="211"/>
      <c r="I401" s="211"/>
      <c r="J401" s="211"/>
      <c r="K401" s="211"/>
      <c r="L401" s="211"/>
      <c r="M401" s="211"/>
      <c r="N401" s="209"/>
      <c r="O401" s="209"/>
      <c r="AF401" s="65" t="str">
        <f t="shared" si="12"/>
        <v/>
      </c>
      <c r="AG401" s="65">
        <f t="shared" si="13"/>
        <v>0</v>
      </c>
    </row>
    <row r="402" spans="3:33" ht="39" customHeight="1" x14ac:dyDescent="0.25">
      <c r="C402" s="64"/>
      <c r="D402" s="210"/>
      <c r="E402" s="211"/>
      <c r="H402" s="211"/>
      <c r="I402" s="211"/>
      <c r="J402" s="211"/>
      <c r="K402" s="211"/>
      <c r="L402" s="211"/>
      <c r="M402" s="211"/>
      <c r="N402" s="209"/>
      <c r="O402" s="209"/>
      <c r="AF402" s="65" t="str">
        <f t="shared" si="12"/>
        <v/>
      </c>
      <c r="AG402" s="65">
        <f t="shared" si="13"/>
        <v>0</v>
      </c>
    </row>
    <row r="403" spans="3:33" ht="39" customHeight="1" x14ac:dyDescent="0.25">
      <c r="C403" s="64"/>
      <c r="D403" s="210"/>
      <c r="E403" s="211"/>
      <c r="H403" s="211"/>
      <c r="I403" s="211"/>
      <c r="J403" s="211"/>
      <c r="K403" s="211"/>
      <c r="L403" s="211"/>
      <c r="M403" s="211"/>
      <c r="N403" s="209"/>
      <c r="O403" s="209"/>
      <c r="AF403" s="65" t="str">
        <f t="shared" si="12"/>
        <v/>
      </c>
      <c r="AG403" s="65">
        <f t="shared" si="13"/>
        <v>0</v>
      </c>
    </row>
    <row r="404" spans="3:33" ht="39" customHeight="1" x14ac:dyDescent="0.25">
      <c r="C404" s="64"/>
      <c r="D404" s="210"/>
      <c r="E404" s="211"/>
      <c r="H404" s="211"/>
      <c r="I404" s="211"/>
      <c r="J404" s="211"/>
      <c r="K404" s="211"/>
      <c r="L404" s="211"/>
      <c r="M404" s="211"/>
      <c r="N404" s="209"/>
      <c r="O404" s="209"/>
      <c r="AF404" s="65" t="str">
        <f t="shared" si="12"/>
        <v/>
      </c>
      <c r="AG404" s="65">
        <f t="shared" si="13"/>
        <v>0</v>
      </c>
    </row>
    <row r="405" spans="3:33" ht="39" customHeight="1" x14ac:dyDescent="0.25">
      <c r="C405" s="64"/>
      <c r="D405" s="210"/>
      <c r="E405" s="211"/>
      <c r="H405" s="211"/>
      <c r="I405" s="211"/>
      <c r="J405" s="211"/>
      <c r="K405" s="211"/>
      <c r="L405" s="211"/>
      <c r="M405" s="211"/>
      <c r="N405" s="209"/>
      <c r="O405" s="209"/>
      <c r="AF405" s="65" t="str">
        <f t="shared" si="12"/>
        <v/>
      </c>
      <c r="AG405" s="65">
        <f t="shared" si="13"/>
        <v>0</v>
      </c>
    </row>
    <row r="406" spans="3:33" ht="39" customHeight="1" x14ac:dyDescent="0.25">
      <c r="C406" s="64"/>
      <c r="D406" s="210"/>
      <c r="E406" s="211"/>
      <c r="H406" s="211"/>
      <c r="I406" s="211"/>
      <c r="J406" s="211"/>
      <c r="K406" s="211"/>
      <c r="L406" s="211"/>
      <c r="M406" s="211"/>
      <c r="N406" s="209"/>
      <c r="O406" s="209"/>
      <c r="AF406" s="65" t="str">
        <f t="shared" si="12"/>
        <v/>
      </c>
      <c r="AG406" s="65">
        <f t="shared" si="13"/>
        <v>0</v>
      </c>
    </row>
    <row r="407" spans="3:33" ht="39" customHeight="1" x14ac:dyDescent="0.25">
      <c r="C407" s="64"/>
      <c r="D407" s="210"/>
      <c r="E407" s="211"/>
      <c r="H407" s="211"/>
      <c r="I407" s="211"/>
      <c r="J407" s="211"/>
      <c r="K407" s="211"/>
      <c r="L407" s="211"/>
      <c r="M407" s="211"/>
      <c r="N407" s="209"/>
      <c r="O407" s="209"/>
      <c r="AF407" s="65" t="str">
        <f t="shared" si="12"/>
        <v/>
      </c>
      <c r="AG407" s="65">
        <f t="shared" si="13"/>
        <v>0</v>
      </c>
    </row>
    <row r="408" spans="3:33" ht="39" customHeight="1" x14ac:dyDescent="0.25">
      <c r="C408" s="64"/>
      <c r="D408" s="210"/>
      <c r="E408" s="211"/>
      <c r="H408" s="211"/>
      <c r="I408" s="211"/>
      <c r="J408" s="211"/>
      <c r="K408" s="211"/>
      <c r="L408" s="211"/>
      <c r="M408" s="211"/>
      <c r="N408" s="209"/>
      <c r="O408" s="209"/>
      <c r="AF408" s="65" t="str">
        <f t="shared" si="12"/>
        <v/>
      </c>
      <c r="AG408" s="65">
        <f t="shared" si="13"/>
        <v>0</v>
      </c>
    </row>
    <row r="409" spans="3:33" ht="39" customHeight="1" x14ac:dyDescent="0.25">
      <c r="C409" s="64"/>
      <c r="D409" s="210" t="str">
        <f>IF(C409="","","- "&amp; C409&amp;CHAR(10))
&amp;IF(C410="","","- "&amp; C410&amp;CHAR(10))
&amp;IF(C411="","","- "&amp; C411&amp;CHAR(10))
&amp;IF(C412="","","- "&amp; C412&amp;CHAR(10))
&amp;IF(C413="","","- "&amp; C413&amp;CHAR(10))
&amp;IF(C414="","","- "&amp; C414&amp;CHAR(10))
&amp;IF(C415="","","- "&amp; C415&amp;CHAR(10))
&amp;IF(C416="","","- "&amp; C416&amp;CHAR(10))
&amp;IF(C417="","","- "&amp; C417&amp;CHAR(10))
&amp;IF(C418="","","- "&amp; C418&amp;CHAR(10))</f>
        <v/>
      </c>
      <c r="E409" s="211"/>
      <c r="H409" s="211"/>
      <c r="I409" s="211"/>
      <c r="J409" s="211"/>
      <c r="K409" s="211"/>
      <c r="L409" s="211"/>
      <c r="M409" s="211"/>
      <c r="N409" s="209"/>
      <c r="O409" s="209"/>
      <c r="AF409" s="65" t="str">
        <f t="shared" si="12"/>
        <v/>
      </c>
      <c r="AG409" s="65" t="str">
        <f t="shared" si="13"/>
        <v/>
      </c>
    </row>
    <row r="410" spans="3:33" ht="39" customHeight="1" x14ac:dyDescent="0.25">
      <c r="C410" s="64"/>
      <c r="D410" s="210"/>
      <c r="E410" s="211"/>
      <c r="H410" s="211"/>
      <c r="I410" s="211"/>
      <c r="J410" s="211"/>
      <c r="K410" s="211"/>
      <c r="L410" s="211"/>
      <c r="M410" s="211"/>
      <c r="N410" s="209"/>
      <c r="O410" s="209"/>
      <c r="AF410" s="65" t="str">
        <f t="shared" si="12"/>
        <v/>
      </c>
      <c r="AG410" s="65">
        <f t="shared" si="13"/>
        <v>0</v>
      </c>
    </row>
    <row r="411" spans="3:33" ht="39" customHeight="1" x14ac:dyDescent="0.25">
      <c r="C411" s="64"/>
      <c r="D411" s="210"/>
      <c r="E411" s="211"/>
      <c r="H411" s="211"/>
      <c r="I411" s="211"/>
      <c r="J411" s="211"/>
      <c r="K411" s="211"/>
      <c r="L411" s="211"/>
      <c r="M411" s="211"/>
      <c r="N411" s="209"/>
      <c r="O411" s="209"/>
      <c r="AF411" s="65" t="str">
        <f t="shared" si="12"/>
        <v/>
      </c>
      <c r="AG411" s="65">
        <f t="shared" si="13"/>
        <v>0</v>
      </c>
    </row>
    <row r="412" spans="3:33" ht="39" customHeight="1" x14ac:dyDescent="0.25">
      <c r="C412" s="64"/>
      <c r="D412" s="210"/>
      <c r="E412" s="211"/>
      <c r="H412" s="211"/>
      <c r="I412" s="211"/>
      <c r="J412" s="211"/>
      <c r="K412" s="211"/>
      <c r="L412" s="211"/>
      <c r="M412" s="211"/>
      <c r="N412" s="209"/>
      <c r="O412" s="209"/>
      <c r="AF412" s="65" t="str">
        <f t="shared" si="12"/>
        <v/>
      </c>
      <c r="AG412" s="65">
        <f t="shared" si="13"/>
        <v>0</v>
      </c>
    </row>
    <row r="413" spans="3:33" ht="39" customHeight="1" x14ac:dyDescent="0.25">
      <c r="C413" s="64"/>
      <c r="D413" s="210"/>
      <c r="E413" s="211"/>
      <c r="H413" s="211"/>
      <c r="I413" s="211"/>
      <c r="J413" s="211"/>
      <c r="K413" s="211"/>
      <c r="L413" s="211"/>
      <c r="M413" s="211"/>
      <c r="N413" s="209"/>
      <c r="O413" s="209"/>
      <c r="AF413" s="65" t="str">
        <f t="shared" si="12"/>
        <v/>
      </c>
      <c r="AG413" s="65">
        <f t="shared" si="13"/>
        <v>0</v>
      </c>
    </row>
    <row r="414" spans="3:33" ht="39" customHeight="1" x14ac:dyDescent="0.25">
      <c r="C414" s="64"/>
      <c r="D414" s="210"/>
      <c r="E414" s="211"/>
      <c r="H414" s="211"/>
      <c r="I414" s="211"/>
      <c r="J414" s="211"/>
      <c r="K414" s="211"/>
      <c r="L414" s="211"/>
      <c r="M414" s="211"/>
      <c r="N414" s="209"/>
      <c r="O414" s="209"/>
      <c r="AF414" s="65" t="str">
        <f t="shared" si="12"/>
        <v/>
      </c>
      <c r="AG414" s="65">
        <f t="shared" si="13"/>
        <v>0</v>
      </c>
    </row>
    <row r="415" spans="3:33" ht="39" customHeight="1" x14ac:dyDescent="0.25">
      <c r="C415" s="64"/>
      <c r="D415" s="210"/>
      <c r="E415" s="211"/>
      <c r="H415" s="211"/>
      <c r="I415" s="211"/>
      <c r="J415" s="211"/>
      <c r="K415" s="211"/>
      <c r="L415" s="211"/>
      <c r="M415" s="211"/>
      <c r="N415" s="209"/>
      <c r="O415" s="209"/>
      <c r="AF415" s="65" t="str">
        <f t="shared" si="12"/>
        <v/>
      </c>
      <c r="AG415" s="65">
        <f t="shared" si="13"/>
        <v>0</v>
      </c>
    </row>
    <row r="416" spans="3:33" ht="39" customHeight="1" x14ac:dyDescent="0.25">
      <c r="C416" s="64"/>
      <c r="D416" s="210"/>
      <c r="E416" s="211"/>
      <c r="H416" s="211"/>
      <c r="I416" s="211"/>
      <c r="J416" s="211"/>
      <c r="K416" s="211"/>
      <c r="L416" s="211"/>
      <c r="M416" s="211"/>
      <c r="N416" s="209"/>
      <c r="O416" s="209"/>
      <c r="AF416" s="65" t="str">
        <f t="shared" si="12"/>
        <v/>
      </c>
      <c r="AG416" s="65">
        <f t="shared" si="13"/>
        <v>0</v>
      </c>
    </row>
    <row r="417" spans="3:33" ht="39" customHeight="1" x14ac:dyDescent="0.25">
      <c r="C417" s="64"/>
      <c r="D417" s="210"/>
      <c r="E417" s="211"/>
      <c r="H417" s="211"/>
      <c r="I417" s="211"/>
      <c r="J417" s="211"/>
      <c r="K417" s="211"/>
      <c r="L417" s="211"/>
      <c r="M417" s="211"/>
      <c r="N417" s="209"/>
      <c r="O417" s="209"/>
      <c r="AF417" s="65" t="str">
        <f t="shared" si="12"/>
        <v/>
      </c>
      <c r="AG417" s="65">
        <f t="shared" si="13"/>
        <v>0</v>
      </c>
    </row>
    <row r="418" spans="3:33" ht="39" customHeight="1" x14ac:dyDescent="0.25">
      <c r="C418" s="64"/>
      <c r="D418" s="210"/>
      <c r="E418" s="211"/>
      <c r="H418" s="211"/>
      <c r="I418" s="211"/>
      <c r="J418" s="211"/>
      <c r="K418" s="211"/>
      <c r="L418" s="211"/>
      <c r="M418" s="211"/>
      <c r="N418" s="209"/>
      <c r="O418" s="209"/>
      <c r="AF418" s="65" t="str">
        <f t="shared" si="12"/>
        <v/>
      </c>
      <c r="AG418" s="65">
        <f t="shared" si="13"/>
        <v>0</v>
      </c>
    </row>
    <row r="419" spans="3:33" ht="39" customHeight="1" x14ac:dyDescent="0.25">
      <c r="C419" s="64"/>
      <c r="D419" s="210" t="str">
        <f>IF(C419="","","- "&amp; C419&amp;CHAR(10))
&amp;IF(C420="","","- "&amp; C420&amp;CHAR(10))
&amp;IF(C421="","","- "&amp; C421&amp;CHAR(10))
&amp;IF(C422="","","- "&amp; C422&amp;CHAR(10))
&amp;IF(C423="","","- "&amp; C423&amp;CHAR(10))
&amp;IF(C424="","","- "&amp; C424&amp;CHAR(10))
&amp;IF(C425="","","- "&amp; C425&amp;CHAR(10))
&amp;IF(C426="","","- "&amp; C426&amp;CHAR(10))
&amp;IF(C427="","","- "&amp; C427&amp;CHAR(10))
&amp;IF(C428="","","- "&amp; C428&amp;CHAR(10))</f>
        <v/>
      </c>
      <c r="E419" s="211"/>
      <c r="H419" s="211"/>
      <c r="I419" s="211"/>
      <c r="J419" s="211"/>
      <c r="K419" s="211"/>
      <c r="L419" s="211"/>
      <c r="M419" s="211"/>
      <c r="N419" s="209"/>
      <c r="O419" s="209"/>
      <c r="AF419" s="65" t="str">
        <f t="shared" si="12"/>
        <v/>
      </c>
      <c r="AG419" s="65" t="str">
        <f t="shared" si="13"/>
        <v/>
      </c>
    </row>
    <row r="420" spans="3:33" ht="39" customHeight="1" x14ac:dyDescent="0.25">
      <c r="C420" s="64"/>
      <c r="D420" s="210"/>
      <c r="E420" s="211"/>
      <c r="H420" s="211"/>
      <c r="I420" s="211"/>
      <c r="J420" s="211"/>
      <c r="K420" s="211"/>
      <c r="L420" s="211"/>
      <c r="M420" s="211"/>
      <c r="N420" s="209"/>
      <c r="O420" s="209"/>
      <c r="AF420" s="65" t="str">
        <f t="shared" si="12"/>
        <v/>
      </c>
      <c r="AG420" s="65">
        <f t="shared" si="13"/>
        <v>0</v>
      </c>
    </row>
    <row r="421" spans="3:33" ht="39" customHeight="1" x14ac:dyDescent="0.25">
      <c r="C421" s="64"/>
      <c r="D421" s="210"/>
      <c r="E421" s="211"/>
      <c r="H421" s="211"/>
      <c r="I421" s="211"/>
      <c r="J421" s="211"/>
      <c r="K421" s="211"/>
      <c r="L421" s="211"/>
      <c r="M421" s="211"/>
      <c r="N421" s="209"/>
      <c r="O421" s="209"/>
      <c r="AF421" s="65" t="str">
        <f t="shared" si="12"/>
        <v/>
      </c>
      <c r="AG421" s="65">
        <f t="shared" si="13"/>
        <v>0</v>
      </c>
    </row>
    <row r="422" spans="3:33" ht="39" customHeight="1" x14ac:dyDescent="0.25">
      <c r="C422" s="64"/>
      <c r="D422" s="210"/>
      <c r="E422" s="211"/>
      <c r="H422" s="211"/>
      <c r="I422" s="211"/>
      <c r="J422" s="211"/>
      <c r="K422" s="211"/>
      <c r="L422" s="211"/>
      <c r="M422" s="211"/>
      <c r="N422" s="209"/>
      <c r="O422" s="209"/>
      <c r="AF422" s="65" t="str">
        <f t="shared" si="12"/>
        <v/>
      </c>
      <c r="AG422" s="65">
        <f t="shared" si="13"/>
        <v>0</v>
      </c>
    </row>
    <row r="423" spans="3:33" ht="39" customHeight="1" x14ac:dyDescent="0.25">
      <c r="C423" s="64"/>
      <c r="D423" s="210"/>
      <c r="E423" s="211"/>
      <c r="H423" s="211"/>
      <c r="I423" s="211"/>
      <c r="J423" s="211"/>
      <c r="K423" s="211"/>
      <c r="L423" s="211"/>
      <c r="M423" s="211"/>
      <c r="N423" s="209"/>
      <c r="O423" s="209"/>
      <c r="AF423" s="65" t="str">
        <f t="shared" si="12"/>
        <v/>
      </c>
      <c r="AG423" s="65">
        <f t="shared" si="13"/>
        <v>0</v>
      </c>
    </row>
    <row r="424" spans="3:33" ht="39" customHeight="1" x14ac:dyDescent="0.25">
      <c r="C424" s="64"/>
      <c r="D424" s="210"/>
      <c r="E424" s="211"/>
      <c r="H424" s="211"/>
      <c r="I424" s="211"/>
      <c r="J424" s="211"/>
      <c r="K424" s="211"/>
      <c r="L424" s="211"/>
      <c r="M424" s="211"/>
      <c r="N424" s="209"/>
      <c r="O424" s="209"/>
      <c r="AF424" s="65" t="str">
        <f t="shared" si="12"/>
        <v/>
      </c>
      <c r="AG424" s="65">
        <f t="shared" si="13"/>
        <v>0</v>
      </c>
    </row>
    <row r="425" spans="3:33" ht="39" customHeight="1" x14ac:dyDescent="0.25">
      <c r="C425" s="64"/>
      <c r="D425" s="210"/>
      <c r="E425" s="211"/>
      <c r="H425" s="211"/>
      <c r="I425" s="211"/>
      <c r="J425" s="211"/>
      <c r="K425" s="211"/>
      <c r="L425" s="211"/>
      <c r="M425" s="211"/>
      <c r="N425" s="209"/>
      <c r="O425" s="209"/>
      <c r="AF425" s="65" t="str">
        <f t="shared" si="12"/>
        <v/>
      </c>
      <c r="AG425" s="65">
        <f t="shared" si="13"/>
        <v>0</v>
      </c>
    </row>
    <row r="426" spans="3:33" ht="39" customHeight="1" x14ac:dyDescent="0.25">
      <c r="C426" s="64"/>
      <c r="D426" s="210"/>
      <c r="E426" s="211"/>
      <c r="H426" s="211"/>
      <c r="I426" s="211"/>
      <c r="J426" s="211"/>
      <c r="K426" s="211"/>
      <c r="L426" s="211"/>
      <c r="M426" s="211"/>
      <c r="N426" s="209"/>
      <c r="O426" s="209"/>
      <c r="AF426" s="65" t="str">
        <f t="shared" si="12"/>
        <v/>
      </c>
      <c r="AG426" s="65">
        <f t="shared" si="13"/>
        <v>0</v>
      </c>
    </row>
    <row r="427" spans="3:33" ht="39" customHeight="1" x14ac:dyDescent="0.25">
      <c r="C427" s="64"/>
      <c r="D427" s="210"/>
      <c r="E427" s="211"/>
      <c r="H427" s="211"/>
      <c r="I427" s="211"/>
      <c r="J427" s="211"/>
      <c r="K427" s="211"/>
      <c r="L427" s="211"/>
      <c r="M427" s="211"/>
      <c r="N427" s="209"/>
      <c r="O427" s="209"/>
      <c r="AF427" s="65" t="str">
        <f t="shared" si="12"/>
        <v/>
      </c>
      <c r="AG427" s="65">
        <f t="shared" si="13"/>
        <v>0</v>
      </c>
    </row>
    <row r="428" spans="3:33" ht="39" customHeight="1" x14ac:dyDescent="0.25">
      <c r="C428" s="64"/>
      <c r="D428" s="210"/>
      <c r="E428" s="211"/>
      <c r="H428" s="211"/>
      <c r="I428" s="211"/>
      <c r="J428" s="211"/>
      <c r="K428" s="211"/>
      <c r="L428" s="211"/>
      <c r="M428" s="211"/>
      <c r="N428" s="209"/>
      <c r="O428" s="209"/>
      <c r="AF428" s="65" t="str">
        <f t="shared" si="12"/>
        <v/>
      </c>
      <c r="AG428" s="65">
        <f t="shared" si="13"/>
        <v>0</v>
      </c>
    </row>
    <row r="429" spans="3:33" ht="39" customHeight="1" x14ac:dyDescent="0.25">
      <c r="C429" s="64"/>
      <c r="D429" s="210" t="str">
        <f>IF(C429="","","- "&amp; C429&amp;CHAR(10))
&amp;IF(C430="","","- "&amp; C430&amp;CHAR(10))
&amp;IF(C431="","","- "&amp; C431&amp;CHAR(10))
&amp;IF(C432="","","- "&amp; C432&amp;CHAR(10))
&amp;IF(C433="","","- "&amp; C433&amp;CHAR(10))
&amp;IF(C434="","","- "&amp; C434&amp;CHAR(10))
&amp;IF(C435="","","- "&amp; C435&amp;CHAR(10))
&amp;IF(C436="","","- "&amp; C436&amp;CHAR(10))
&amp;IF(C437="","","- "&amp; C437&amp;CHAR(10))
&amp;IF(C438="","","- "&amp; C438&amp;CHAR(10))</f>
        <v/>
      </c>
      <c r="E429" s="211"/>
      <c r="H429" s="211"/>
      <c r="I429" s="211"/>
      <c r="J429" s="211"/>
      <c r="K429" s="211"/>
      <c r="L429" s="211"/>
      <c r="M429" s="211"/>
      <c r="N429" s="209"/>
      <c r="O429" s="209"/>
      <c r="AF429" s="65" t="str">
        <f t="shared" si="12"/>
        <v/>
      </c>
      <c r="AG429" s="65" t="str">
        <f t="shared" si="13"/>
        <v/>
      </c>
    </row>
    <row r="430" spans="3:33" ht="39" customHeight="1" x14ac:dyDescent="0.25">
      <c r="C430" s="64"/>
      <c r="D430" s="210"/>
      <c r="E430" s="211"/>
      <c r="H430" s="211"/>
      <c r="I430" s="211"/>
      <c r="J430" s="211"/>
      <c r="K430" s="211"/>
      <c r="L430" s="211"/>
      <c r="M430" s="211"/>
      <c r="N430" s="209"/>
      <c r="O430" s="209"/>
      <c r="AF430" s="65" t="str">
        <f t="shared" si="12"/>
        <v/>
      </c>
      <c r="AG430" s="65">
        <f t="shared" si="13"/>
        <v>0</v>
      </c>
    </row>
    <row r="431" spans="3:33" ht="39" customHeight="1" x14ac:dyDescent="0.25">
      <c r="C431" s="64"/>
      <c r="D431" s="210"/>
      <c r="E431" s="211"/>
      <c r="H431" s="211"/>
      <c r="I431" s="211"/>
      <c r="J431" s="211"/>
      <c r="K431" s="211"/>
      <c r="L431" s="211"/>
      <c r="M431" s="211"/>
      <c r="N431" s="209"/>
      <c r="O431" s="209"/>
      <c r="AF431" s="65" t="str">
        <f t="shared" si="12"/>
        <v/>
      </c>
      <c r="AG431" s="65">
        <f t="shared" si="13"/>
        <v>0</v>
      </c>
    </row>
    <row r="432" spans="3:33" ht="39" customHeight="1" x14ac:dyDescent="0.25">
      <c r="C432" s="64"/>
      <c r="D432" s="210"/>
      <c r="E432" s="211"/>
      <c r="H432" s="211"/>
      <c r="I432" s="211"/>
      <c r="J432" s="211"/>
      <c r="K432" s="211"/>
      <c r="L432" s="211"/>
      <c r="M432" s="211"/>
      <c r="N432" s="209"/>
      <c r="O432" s="209"/>
      <c r="AF432" s="65" t="str">
        <f t="shared" si="12"/>
        <v/>
      </c>
      <c r="AG432" s="65">
        <f t="shared" si="13"/>
        <v>0</v>
      </c>
    </row>
    <row r="433" spans="3:33" ht="39" customHeight="1" x14ac:dyDescent="0.25">
      <c r="C433" s="64"/>
      <c r="D433" s="210"/>
      <c r="E433" s="211"/>
      <c r="H433" s="211"/>
      <c r="I433" s="211"/>
      <c r="J433" s="211"/>
      <c r="K433" s="211"/>
      <c r="L433" s="211"/>
      <c r="M433" s="211"/>
      <c r="N433" s="209"/>
      <c r="O433" s="209"/>
      <c r="AF433" s="65" t="str">
        <f t="shared" si="12"/>
        <v/>
      </c>
      <c r="AG433" s="65">
        <f t="shared" si="13"/>
        <v>0</v>
      </c>
    </row>
    <row r="434" spans="3:33" ht="39" customHeight="1" x14ac:dyDescent="0.25">
      <c r="C434" s="64"/>
      <c r="D434" s="210"/>
      <c r="E434" s="211"/>
      <c r="H434" s="211"/>
      <c r="I434" s="211"/>
      <c r="J434" s="211"/>
      <c r="K434" s="211"/>
      <c r="L434" s="211"/>
      <c r="M434" s="211"/>
      <c r="N434" s="209"/>
      <c r="O434" s="209"/>
      <c r="AF434" s="65" t="str">
        <f t="shared" si="12"/>
        <v/>
      </c>
      <c r="AG434" s="65">
        <f t="shared" si="13"/>
        <v>0</v>
      </c>
    </row>
    <row r="435" spans="3:33" ht="39" customHeight="1" x14ac:dyDescent="0.25">
      <c r="C435" s="64"/>
      <c r="D435" s="210"/>
      <c r="E435" s="211"/>
      <c r="H435" s="211"/>
      <c r="I435" s="211"/>
      <c r="J435" s="211"/>
      <c r="K435" s="211"/>
      <c r="L435" s="211"/>
      <c r="M435" s="211"/>
      <c r="N435" s="209"/>
      <c r="O435" s="209"/>
      <c r="AF435" s="65" t="str">
        <f t="shared" si="12"/>
        <v/>
      </c>
      <c r="AG435" s="65">
        <f t="shared" si="13"/>
        <v>0</v>
      </c>
    </row>
    <row r="436" spans="3:33" ht="39" customHeight="1" x14ac:dyDescent="0.25">
      <c r="C436" s="64"/>
      <c r="D436" s="210"/>
      <c r="E436" s="211"/>
      <c r="H436" s="211"/>
      <c r="I436" s="211"/>
      <c r="J436" s="211"/>
      <c r="K436" s="211"/>
      <c r="L436" s="211"/>
      <c r="M436" s="211"/>
      <c r="N436" s="209"/>
      <c r="O436" s="209"/>
      <c r="AF436" s="65" t="str">
        <f t="shared" si="12"/>
        <v/>
      </c>
      <c r="AG436" s="65">
        <f t="shared" si="13"/>
        <v>0</v>
      </c>
    </row>
    <row r="437" spans="3:33" ht="39" customHeight="1" x14ac:dyDescent="0.25">
      <c r="C437" s="64"/>
      <c r="D437" s="210"/>
      <c r="E437" s="211"/>
      <c r="H437" s="211"/>
      <c r="I437" s="211"/>
      <c r="J437" s="211"/>
      <c r="K437" s="211"/>
      <c r="L437" s="211"/>
      <c r="M437" s="211"/>
      <c r="N437" s="209"/>
      <c r="O437" s="209"/>
      <c r="AF437" s="65" t="str">
        <f t="shared" si="12"/>
        <v/>
      </c>
      <c r="AG437" s="65">
        <f t="shared" si="13"/>
        <v>0</v>
      </c>
    </row>
    <row r="438" spans="3:33" ht="39" customHeight="1" x14ac:dyDescent="0.25">
      <c r="C438" s="64"/>
      <c r="D438" s="210"/>
      <c r="E438" s="211"/>
      <c r="H438" s="211"/>
      <c r="I438" s="211"/>
      <c r="J438" s="211"/>
      <c r="K438" s="211"/>
      <c r="L438" s="211"/>
      <c r="M438" s="211"/>
      <c r="N438" s="209"/>
      <c r="O438" s="209"/>
      <c r="AF438" s="65" t="str">
        <f t="shared" si="12"/>
        <v/>
      </c>
      <c r="AG438" s="65">
        <f t="shared" si="13"/>
        <v>0</v>
      </c>
    </row>
    <row r="439" spans="3:33" ht="39" customHeight="1" x14ac:dyDescent="0.25">
      <c r="C439" s="64"/>
      <c r="D439" s="210" t="str">
        <f>IF(C439="","","- "&amp; C439&amp;CHAR(10))
&amp;IF(C440="","","- "&amp; C440&amp;CHAR(10))
&amp;IF(C441="","","- "&amp; C441&amp;CHAR(10))
&amp;IF(C442="","","- "&amp; C442&amp;CHAR(10))
&amp;IF(C443="","","- "&amp; C443&amp;CHAR(10))
&amp;IF(C444="","","- "&amp; C444&amp;CHAR(10))
&amp;IF(C445="","","- "&amp; C445&amp;CHAR(10))
&amp;IF(C446="","","- "&amp; C446&amp;CHAR(10))
&amp;IF(C447="","","- "&amp; C447&amp;CHAR(10))
&amp;IF(C448="","","- "&amp; C448&amp;CHAR(10))</f>
        <v/>
      </c>
      <c r="E439" s="211"/>
      <c r="H439" s="211"/>
      <c r="I439" s="211"/>
      <c r="J439" s="211"/>
      <c r="K439" s="211"/>
      <c r="L439" s="211"/>
      <c r="M439" s="211"/>
      <c r="N439" s="209"/>
      <c r="O439" s="209"/>
      <c r="AF439" s="65" t="str">
        <f t="shared" si="12"/>
        <v/>
      </c>
      <c r="AG439" s="65" t="str">
        <f t="shared" si="13"/>
        <v/>
      </c>
    </row>
    <row r="440" spans="3:33" ht="39" customHeight="1" x14ac:dyDescent="0.25">
      <c r="C440" s="64"/>
      <c r="D440" s="210"/>
      <c r="E440" s="211"/>
      <c r="H440" s="211"/>
      <c r="I440" s="211"/>
      <c r="J440" s="211"/>
      <c r="K440" s="211"/>
      <c r="L440" s="211"/>
      <c r="M440" s="211"/>
      <c r="N440" s="209"/>
      <c r="O440" s="209"/>
      <c r="AF440" s="65" t="str">
        <f t="shared" si="12"/>
        <v/>
      </c>
      <c r="AG440" s="65">
        <f t="shared" si="13"/>
        <v>0</v>
      </c>
    </row>
    <row r="441" spans="3:33" ht="39" customHeight="1" x14ac:dyDescent="0.25">
      <c r="C441" s="64"/>
      <c r="D441" s="210"/>
      <c r="E441" s="211"/>
      <c r="H441" s="211"/>
      <c r="I441" s="211"/>
      <c r="J441" s="211"/>
      <c r="K441" s="211"/>
      <c r="L441" s="211"/>
      <c r="M441" s="211"/>
      <c r="N441" s="209"/>
      <c r="O441" s="209"/>
      <c r="AF441" s="65" t="str">
        <f t="shared" si="12"/>
        <v/>
      </c>
      <c r="AG441" s="65">
        <f t="shared" si="13"/>
        <v>0</v>
      </c>
    </row>
    <row r="442" spans="3:33" ht="39" customHeight="1" x14ac:dyDescent="0.25">
      <c r="C442" s="64"/>
      <c r="D442" s="210"/>
      <c r="E442" s="211"/>
      <c r="H442" s="211"/>
      <c r="I442" s="211"/>
      <c r="J442" s="211"/>
      <c r="K442" s="211"/>
      <c r="L442" s="211"/>
      <c r="M442" s="211"/>
      <c r="N442" s="209"/>
      <c r="O442" s="209"/>
      <c r="AF442" s="65" t="str">
        <f t="shared" si="12"/>
        <v/>
      </c>
      <c r="AG442" s="65">
        <f t="shared" si="13"/>
        <v>0</v>
      </c>
    </row>
    <row r="443" spans="3:33" ht="39" customHeight="1" x14ac:dyDescent="0.25">
      <c r="C443" s="64"/>
      <c r="D443" s="210"/>
      <c r="E443" s="211"/>
      <c r="H443" s="211"/>
      <c r="I443" s="211"/>
      <c r="J443" s="211"/>
      <c r="K443" s="211"/>
      <c r="L443" s="211"/>
      <c r="M443" s="211"/>
      <c r="N443" s="209"/>
      <c r="O443" s="209"/>
      <c r="AF443" s="65" t="str">
        <f t="shared" si="12"/>
        <v/>
      </c>
      <c r="AG443" s="65">
        <f t="shared" si="13"/>
        <v>0</v>
      </c>
    </row>
    <row r="444" spans="3:33" ht="39" customHeight="1" x14ac:dyDescent="0.25">
      <c r="C444" s="64"/>
      <c r="D444" s="210"/>
      <c r="E444" s="211"/>
      <c r="H444" s="211"/>
      <c r="I444" s="211"/>
      <c r="J444" s="211"/>
      <c r="K444" s="211"/>
      <c r="L444" s="211"/>
      <c r="M444" s="211"/>
      <c r="N444" s="209"/>
      <c r="O444" s="209"/>
      <c r="AF444" s="65" t="str">
        <f t="shared" si="12"/>
        <v/>
      </c>
      <c r="AG444" s="65">
        <f t="shared" si="13"/>
        <v>0</v>
      </c>
    </row>
    <row r="445" spans="3:33" ht="39" customHeight="1" x14ac:dyDescent="0.25">
      <c r="C445" s="64"/>
      <c r="D445" s="210"/>
      <c r="E445" s="211"/>
      <c r="H445" s="211"/>
      <c r="I445" s="211"/>
      <c r="J445" s="211"/>
      <c r="K445" s="211"/>
      <c r="L445" s="211"/>
      <c r="M445" s="211"/>
      <c r="N445" s="209"/>
      <c r="O445" s="209"/>
      <c r="AF445" s="65" t="str">
        <f t="shared" si="12"/>
        <v/>
      </c>
      <c r="AG445" s="65">
        <f t="shared" si="13"/>
        <v>0</v>
      </c>
    </row>
    <row r="446" spans="3:33" ht="39" customHeight="1" x14ac:dyDescent="0.25">
      <c r="C446" s="64"/>
      <c r="D446" s="210"/>
      <c r="E446" s="211"/>
      <c r="H446" s="211"/>
      <c r="I446" s="211"/>
      <c r="J446" s="211"/>
      <c r="K446" s="211"/>
      <c r="L446" s="211"/>
      <c r="M446" s="211"/>
      <c r="N446" s="209"/>
      <c r="O446" s="209"/>
      <c r="AF446" s="65" t="str">
        <f t="shared" si="12"/>
        <v/>
      </c>
      <c r="AG446" s="65">
        <f t="shared" si="13"/>
        <v>0</v>
      </c>
    </row>
    <row r="447" spans="3:33" ht="39" customHeight="1" x14ac:dyDescent="0.25">
      <c r="C447" s="64"/>
      <c r="D447" s="210"/>
      <c r="E447" s="211"/>
      <c r="H447" s="211"/>
      <c r="I447" s="211"/>
      <c r="J447" s="211"/>
      <c r="K447" s="211"/>
      <c r="L447" s="211"/>
      <c r="M447" s="211"/>
      <c r="N447" s="209"/>
      <c r="O447" s="209"/>
      <c r="AF447" s="65" t="str">
        <f t="shared" si="12"/>
        <v/>
      </c>
      <c r="AG447" s="65">
        <f t="shared" si="13"/>
        <v>0</v>
      </c>
    </row>
    <row r="448" spans="3:33" ht="39" customHeight="1" x14ac:dyDescent="0.25">
      <c r="C448" s="64"/>
      <c r="D448" s="210"/>
      <c r="E448" s="211"/>
      <c r="H448" s="211"/>
      <c r="I448" s="211"/>
      <c r="J448" s="211"/>
      <c r="K448" s="211"/>
      <c r="L448" s="211"/>
      <c r="M448" s="211"/>
      <c r="N448" s="209"/>
      <c r="O448" s="209"/>
      <c r="AF448" s="65" t="str">
        <f t="shared" si="12"/>
        <v/>
      </c>
      <c r="AG448" s="65">
        <f t="shared" si="13"/>
        <v>0</v>
      </c>
    </row>
    <row r="449" spans="3:33" ht="39" customHeight="1" x14ac:dyDescent="0.25">
      <c r="C449" s="64"/>
      <c r="D449" s="210" t="str">
        <f>IF(C449="","","- "&amp; C449&amp;CHAR(10))
&amp;IF(C450="","","- "&amp; C450&amp;CHAR(10))
&amp;IF(C451="","","- "&amp; C451&amp;CHAR(10))
&amp;IF(C452="","","- "&amp; C452&amp;CHAR(10))
&amp;IF(C453="","","- "&amp; C453&amp;CHAR(10))
&amp;IF(C454="","","- "&amp; C454&amp;CHAR(10))
&amp;IF(C455="","","- "&amp; C455&amp;CHAR(10))
&amp;IF(C456="","","- "&amp; C456&amp;CHAR(10))
&amp;IF(C457="","","- "&amp; C457&amp;CHAR(10))
&amp;IF(C458="","","- "&amp; C458&amp;CHAR(10))</f>
        <v/>
      </c>
      <c r="E449" s="211"/>
      <c r="H449" s="211"/>
      <c r="I449" s="211"/>
      <c r="J449" s="211"/>
      <c r="K449" s="211"/>
      <c r="L449" s="211"/>
      <c r="M449" s="211"/>
      <c r="N449" s="209"/>
      <c r="O449" s="209"/>
      <c r="AF449" s="65" t="str">
        <f t="shared" si="12"/>
        <v/>
      </c>
      <c r="AG449" s="65" t="str">
        <f t="shared" si="13"/>
        <v/>
      </c>
    </row>
    <row r="450" spans="3:33" ht="39" customHeight="1" x14ac:dyDescent="0.25">
      <c r="C450" s="64"/>
      <c r="D450" s="210"/>
      <c r="E450" s="211"/>
      <c r="H450" s="211"/>
      <c r="I450" s="211"/>
      <c r="J450" s="211"/>
      <c r="K450" s="211"/>
      <c r="L450" s="211"/>
      <c r="M450" s="211"/>
      <c r="N450" s="209"/>
      <c r="O450" s="209"/>
      <c r="AF450" s="65" t="str">
        <f t="shared" si="12"/>
        <v/>
      </c>
      <c r="AG450" s="65">
        <f t="shared" si="13"/>
        <v>0</v>
      </c>
    </row>
    <row r="451" spans="3:33" ht="39" customHeight="1" x14ac:dyDescent="0.25">
      <c r="C451" s="64"/>
      <c r="D451" s="210"/>
      <c r="E451" s="211"/>
      <c r="H451" s="211"/>
      <c r="I451" s="211"/>
      <c r="J451" s="211"/>
      <c r="K451" s="211"/>
      <c r="L451" s="211"/>
      <c r="M451" s="211"/>
      <c r="N451" s="209"/>
      <c r="O451" s="209"/>
      <c r="AF451" s="65" t="str">
        <f t="shared" si="12"/>
        <v/>
      </c>
      <c r="AG451" s="65">
        <f t="shared" si="13"/>
        <v>0</v>
      </c>
    </row>
    <row r="452" spans="3:33" ht="39" customHeight="1" x14ac:dyDescent="0.25">
      <c r="C452" s="64"/>
      <c r="D452" s="210"/>
      <c r="E452" s="211"/>
      <c r="H452" s="211"/>
      <c r="I452" s="211"/>
      <c r="J452" s="211"/>
      <c r="K452" s="211"/>
      <c r="L452" s="211"/>
      <c r="M452" s="211"/>
      <c r="N452" s="209"/>
      <c r="O452" s="209"/>
      <c r="AF452" s="65" t="str">
        <f t="shared" si="12"/>
        <v/>
      </c>
      <c r="AG452" s="65">
        <f t="shared" si="13"/>
        <v>0</v>
      </c>
    </row>
    <row r="453" spans="3:33" ht="39" customHeight="1" x14ac:dyDescent="0.25">
      <c r="C453" s="64"/>
      <c r="D453" s="210"/>
      <c r="E453" s="211"/>
      <c r="H453" s="211"/>
      <c r="I453" s="211"/>
      <c r="J453" s="211"/>
      <c r="K453" s="211"/>
      <c r="L453" s="211"/>
      <c r="M453" s="211"/>
      <c r="N453" s="209"/>
      <c r="O453" s="209"/>
      <c r="AF453" s="65" t="str">
        <f t="shared" si="12"/>
        <v/>
      </c>
      <c r="AG453" s="65">
        <f t="shared" si="13"/>
        <v>0</v>
      </c>
    </row>
    <row r="454" spans="3:33" ht="39" customHeight="1" x14ac:dyDescent="0.25">
      <c r="C454" s="64"/>
      <c r="D454" s="210"/>
      <c r="E454" s="211"/>
      <c r="H454" s="211"/>
      <c r="I454" s="211"/>
      <c r="J454" s="211"/>
      <c r="K454" s="211"/>
      <c r="L454" s="211"/>
      <c r="M454" s="211"/>
      <c r="N454" s="209"/>
      <c r="O454" s="209"/>
      <c r="AF454" s="65" t="str">
        <f t="shared" si="12"/>
        <v/>
      </c>
      <c r="AG454" s="65">
        <f t="shared" si="13"/>
        <v>0</v>
      </c>
    </row>
    <row r="455" spans="3:33" ht="39" customHeight="1" x14ac:dyDescent="0.25">
      <c r="C455" s="64"/>
      <c r="D455" s="210"/>
      <c r="E455" s="211"/>
      <c r="H455" s="211"/>
      <c r="I455" s="211"/>
      <c r="J455" s="211"/>
      <c r="K455" s="211"/>
      <c r="L455" s="211"/>
      <c r="M455" s="211"/>
      <c r="N455" s="209"/>
      <c r="O455" s="209"/>
      <c r="AF455" s="65" t="str">
        <f t="shared" si="12"/>
        <v/>
      </c>
      <c r="AG455" s="65">
        <f t="shared" si="13"/>
        <v>0</v>
      </c>
    </row>
    <row r="456" spans="3:33" ht="39" customHeight="1" x14ac:dyDescent="0.25">
      <c r="C456" s="64"/>
      <c r="D456" s="210"/>
      <c r="E456" s="211"/>
      <c r="H456" s="211"/>
      <c r="I456" s="211"/>
      <c r="J456" s="211"/>
      <c r="K456" s="211"/>
      <c r="L456" s="211"/>
      <c r="M456" s="211"/>
      <c r="N456" s="209"/>
      <c r="O456" s="209"/>
      <c r="AF456" s="65" t="str">
        <f t="shared" si="12"/>
        <v/>
      </c>
      <c r="AG456" s="65">
        <f t="shared" si="13"/>
        <v>0</v>
      </c>
    </row>
    <row r="457" spans="3:33" ht="39" customHeight="1" x14ac:dyDescent="0.25">
      <c r="C457" s="64"/>
      <c r="D457" s="210"/>
      <c r="E457" s="211"/>
      <c r="H457" s="211"/>
      <c r="I457" s="211"/>
      <c r="J457" s="211"/>
      <c r="K457" s="211"/>
      <c r="L457" s="211"/>
      <c r="M457" s="211"/>
      <c r="N457" s="209"/>
      <c r="O457" s="209"/>
      <c r="AF457" s="65" t="str">
        <f t="shared" ref="AF457:AF518" si="14">LEFT(E457,4)</f>
        <v/>
      </c>
      <c r="AG457" s="65">
        <f t="shared" ref="AG457:AG518" si="15">D457</f>
        <v>0</v>
      </c>
    </row>
    <row r="458" spans="3:33" ht="39" customHeight="1" x14ac:dyDescent="0.25">
      <c r="C458" s="64"/>
      <c r="D458" s="210"/>
      <c r="E458" s="211"/>
      <c r="H458" s="211"/>
      <c r="I458" s="211"/>
      <c r="J458" s="211"/>
      <c r="K458" s="211"/>
      <c r="L458" s="211"/>
      <c r="M458" s="211"/>
      <c r="N458" s="209"/>
      <c r="O458" s="209"/>
      <c r="AF458" s="65" t="str">
        <f t="shared" si="14"/>
        <v/>
      </c>
      <c r="AG458" s="65">
        <f t="shared" si="15"/>
        <v>0</v>
      </c>
    </row>
    <row r="459" spans="3:33" ht="39" customHeight="1" x14ac:dyDescent="0.25">
      <c r="C459" s="64"/>
      <c r="D459" s="210" t="str">
        <f>IF(C459="","","- "&amp; C459&amp;CHAR(10))
&amp;IF(C460="","","- "&amp; C460&amp;CHAR(10))
&amp;IF(C461="","","- "&amp; C461&amp;CHAR(10))
&amp;IF(C462="","","- "&amp; C462&amp;CHAR(10))
&amp;IF(C463="","","- "&amp; C463&amp;CHAR(10))
&amp;IF(C464="","","- "&amp; C464&amp;CHAR(10))
&amp;IF(C465="","","- "&amp; C465&amp;CHAR(10))
&amp;IF(C466="","","- "&amp; C466&amp;CHAR(10))
&amp;IF(C467="","","- "&amp; C467&amp;CHAR(10))
&amp;IF(C468="","","- "&amp; C468&amp;CHAR(10))</f>
        <v/>
      </c>
      <c r="E459" s="211"/>
      <c r="H459" s="211"/>
      <c r="I459" s="211"/>
      <c r="J459" s="211"/>
      <c r="K459" s="211"/>
      <c r="L459" s="211"/>
      <c r="M459" s="211"/>
      <c r="N459" s="209"/>
      <c r="O459" s="209"/>
      <c r="AF459" s="65" t="str">
        <f t="shared" si="14"/>
        <v/>
      </c>
      <c r="AG459" s="65" t="str">
        <f t="shared" si="15"/>
        <v/>
      </c>
    </row>
    <row r="460" spans="3:33" ht="39" customHeight="1" x14ac:dyDescent="0.25">
      <c r="C460" s="64"/>
      <c r="D460" s="210"/>
      <c r="E460" s="211"/>
      <c r="H460" s="211"/>
      <c r="I460" s="211"/>
      <c r="J460" s="211"/>
      <c r="K460" s="211"/>
      <c r="L460" s="211"/>
      <c r="M460" s="211"/>
      <c r="N460" s="209"/>
      <c r="O460" s="209"/>
      <c r="AF460" s="65" t="str">
        <f t="shared" si="14"/>
        <v/>
      </c>
      <c r="AG460" s="65">
        <f t="shared" si="15"/>
        <v>0</v>
      </c>
    </row>
    <row r="461" spans="3:33" ht="39" customHeight="1" x14ac:dyDescent="0.25">
      <c r="C461" s="64"/>
      <c r="D461" s="210"/>
      <c r="E461" s="211"/>
      <c r="H461" s="211"/>
      <c r="I461" s="211"/>
      <c r="J461" s="211"/>
      <c r="K461" s="211"/>
      <c r="L461" s="211"/>
      <c r="M461" s="211"/>
      <c r="N461" s="209"/>
      <c r="O461" s="209"/>
      <c r="AF461" s="65" t="str">
        <f t="shared" si="14"/>
        <v/>
      </c>
      <c r="AG461" s="65">
        <f t="shared" si="15"/>
        <v>0</v>
      </c>
    </row>
    <row r="462" spans="3:33" ht="39" customHeight="1" x14ac:dyDescent="0.25">
      <c r="C462" s="64"/>
      <c r="D462" s="210"/>
      <c r="E462" s="211"/>
      <c r="H462" s="211"/>
      <c r="I462" s="211"/>
      <c r="J462" s="211"/>
      <c r="K462" s="211"/>
      <c r="L462" s="211"/>
      <c r="M462" s="211"/>
      <c r="N462" s="209"/>
      <c r="O462" s="209"/>
      <c r="AF462" s="65" t="str">
        <f t="shared" si="14"/>
        <v/>
      </c>
      <c r="AG462" s="65">
        <f t="shared" si="15"/>
        <v>0</v>
      </c>
    </row>
    <row r="463" spans="3:33" ht="39" customHeight="1" x14ac:dyDescent="0.25">
      <c r="C463" s="64"/>
      <c r="D463" s="210"/>
      <c r="E463" s="211"/>
      <c r="H463" s="211"/>
      <c r="I463" s="211"/>
      <c r="J463" s="211"/>
      <c r="K463" s="211"/>
      <c r="L463" s="211"/>
      <c r="M463" s="211"/>
      <c r="N463" s="209"/>
      <c r="O463" s="209"/>
      <c r="AF463" s="65" t="str">
        <f t="shared" si="14"/>
        <v/>
      </c>
      <c r="AG463" s="65">
        <f t="shared" si="15"/>
        <v>0</v>
      </c>
    </row>
    <row r="464" spans="3:33" ht="39" customHeight="1" x14ac:dyDescent="0.25">
      <c r="C464" s="64"/>
      <c r="D464" s="210"/>
      <c r="E464" s="211"/>
      <c r="H464" s="211"/>
      <c r="I464" s="211"/>
      <c r="J464" s="211"/>
      <c r="K464" s="211"/>
      <c r="L464" s="211"/>
      <c r="M464" s="211"/>
      <c r="N464" s="209"/>
      <c r="O464" s="209"/>
      <c r="AF464" s="65" t="str">
        <f t="shared" si="14"/>
        <v/>
      </c>
      <c r="AG464" s="65">
        <f t="shared" si="15"/>
        <v>0</v>
      </c>
    </row>
    <row r="465" spans="3:33" ht="39" customHeight="1" x14ac:dyDescent="0.25">
      <c r="C465" s="64"/>
      <c r="D465" s="210"/>
      <c r="E465" s="211"/>
      <c r="H465" s="211"/>
      <c r="I465" s="211"/>
      <c r="J465" s="211"/>
      <c r="K465" s="211"/>
      <c r="L465" s="211"/>
      <c r="M465" s="211"/>
      <c r="N465" s="209"/>
      <c r="O465" s="209"/>
      <c r="AF465" s="65" t="str">
        <f t="shared" si="14"/>
        <v/>
      </c>
      <c r="AG465" s="65">
        <f t="shared" si="15"/>
        <v>0</v>
      </c>
    </row>
    <row r="466" spans="3:33" ht="39" customHeight="1" x14ac:dyDescent="0.25">
      <c r="C466" s="64"/>
      <c r="D466" s="210"/>
      <c r="E466" s="211"/>
      <c r="H466" s="211"/>
      <c r="I466" s="211"/>
      <c r="J466" s="211"/>
      <c r="K466" s="211"/>
      <c r="L466" s="211"/>
      <c r="M466" s="211"/>
      <c r="N466" s="209"/>
      <c r="O466" s="209"/>
      <c r="AF466" s="65" t="str">
        <f t="shared" si="14"/>
        <v/>
      </c>
      <c r="AG466" s="65">
        <f t="shared" si="15"/>
        <v>0</v>
      </c>
    </row>
    <row r="467" spans="3:33" ht="39" customHeight="1" x14ac:dyDescent="0.25">
      <c r="C467" s="64"/>
      <c r="D467" s="210"/>
      <c r="E467" s="211"/>
      <c r="H467" s="211"/>
      <c r="I467" s="211"/>
      <c r="J467" s="211"/>
      <c r="K467" s="211"/>
      <c r="L467" s="211"/>
      <c r="M467" s="211"/>
      <c r="N467" s="209"/>
      <c r="O467" s="209"/>
      <c r="AF467" s="65" t="str">
        <f t="shared" si="14"/>
        <v/>
      </c>
      <c r="AG467" s="65">
        <f t="shared" si="15"/>
        <v>0</v>
      </c>
    </row>
    <row r="468" spans="3:33" ht="39" customHeight="1" x14ac:dyDescent="0.25">
      <c r="C468" s="64"/>
      <c r="D468" s="210"/>
      <c r="E468" s="211"/>
      <c r="H468" s="211"/>
      <c r="I468" s="211"/>
      <c r="J468" s="211"/>
      <c r="K468" s="211"/>
      <c r="L468" s="211"/>
      <c r="M468" s="211"/>
      <c r="N468" s="209"/>
      <c r="O468" s="209"/>
      <c r="AF468" s="65" t="str">
        <f t="shared" si="14"/>
        <v/>
      </c>
      <c r="AG468" s="65">
        <f t="shared" si="15"/>
        <v>0</v>
      </c>
    </row>
    <row r="469" spans="3:33" ht="39" customHeight="1" x14ac:dyDescent="0.25">
      <c r="C469" s="64"/>
      <c r="D469" s="210" t="str">
        <f>IF(C469="","","- "&amp; C469&amp;CHAR(10))
&amp;IF(C470="","","- "&amp; C470&amp;CHAR(10))
&amp;IF(C471="","","- "&amp; C471&amp;CHAR(10))
&amp;IF(C472="","","- "&amp; C472&amp;CHAR(10))
&amp;IF(C473="","","- "&amp; C473&amp;CHAR(10))
&amp;IF(C474="","","- "&amp; C474&amp;CHAR(10))
&amp;IF(C475="","","- "&amp; C475&amp;CHAR(10))
&amp;IF(C476="","","- "&amp; C476&amp;CHAR(10))
&amp;IF(C477="","","- "&amp; C477&amp;CHAR(10))
&amp;IF(C478="","","- "&amp; C478&amp;CHAR(10))</f>
        <v/>
      </c>
      <c r="E469" s="211"/>
      <c r="H469" s="211"/>
      <c r="I469" s="211"/>
      <c r="J469" s="211"/>
      <c r="K469" s="211"/>
      <c r="L469" s="211"/>
      <c r="M469" s="211"/>
      <c r="N469" s="209"/>
      <c r="O469" s="209"/>
      <c r="AF469" s="65" t="str">
        <f t="shared" si="14"/>
        <v/>
      </c>
      <c r="AG469" s="65" t="str">
        <f t="shared" si="15"/>
        <v/>
      </c>
    </row>
    <row r="470" spans="3:33" ht="39" customHeight="1" x14ac:dyDescent="0.25">
      <c r="C470" s="64"/>
      <c r="D470" s="210"/>
      <c r="E470" s="211"/>
      <c r="H470" s="211"/>
      <c r="I470" s="211"/>
      <c r="J470" s="211"/>
      <c r="K470" s="211"/>
      <c r="L470" s="211"/>
      <c r="M470" s="211"/>
      <c r="N470" s="209"/>
      <c r="O470" s="209"/>
      <c r="AF470" s="65" t="str">
        <f t="shared" si="14"/>
        <v/>
      </c>
      <c r="AG470" s="65">
        <f t="shared" si="15"/>
        <v>0</v>
      </c>
    </row>
    <row r="471" spans="3:33" ht="39" customHeight="1" x14ac:dyDescent="0.25">
      <c r="C471" s="64"/>
      <c r="D471" s="210"/>
      <c r="E471" s="211"/>
      <c r="H471" s="211"/>
      <c r="I471" s="211"/>
      <c r="J471" s="211"/>
      <c r="K471" s="211"/>
      <c r="L471" s="211"/>
      <c r="M471" s="211"/>
      <c r="N471" s="209"/>
      <c r="O471" s="209"/>
      <c r="AF471" s="65" t="str">
        <f t="shared" si="14"/>
        <v/>
      </c>
      <c r="AG471" s="65">
        <f t="shared" si="15"/>
        <v>0</v>
      </c>
    </row>
    <row r="472" spans="3:33" ht="39" customHeight="1" x14ac:dyDescent="0.25">
      <c r="C472" s="64"/>
      <c r="D472" s="210"/>
      <c r="E472" s="211"/>
      <c r="H472" s="211"/>
      <c r="I472" s="211"/>
      <c r="J472" s="211"/>
      <c r="K472" s="211"/>
      <c r="L472" s="211"/>
      <c r="M472" s="211"/>
      <c r="N472" s="209"/>
      <c r="O472" s="209"/>
      <c r="AF472" s="65" t="str">
        <f t="shared" si="14"/>
        <v/>
      </c>
      <c r="AG472" s="65">
        <f t="shared" si="15"/>
        <v>0</v>
      </c>
    </row>
    <row r="473" spans="3:33" ht="39" customHeight="1" x14ac:dyDescent="0.25">
      <c r="C473" s="64"/>
      <c r="D473" s="210"/>
      <c r="E473" s="211"/>
      <c r="H473" s="211"/>
      <c r="I473" s="211"/>
      <c r="J473" s="211"/>
      <c r="K473" s="211"/>
      <c r="L473" s="211"/>
      <c r="M473" s="211"/>
      <c r="N473" s="209"/>
      <c r="O473" s="209"/>
      <c r="AF473" s="65" t="str">
        <f t="shared" si="14"/>
        <v/>
      </c>
      <c r="AG473" s="65">
        <f t="shared" si="15"/>
        <v>0</v>
      </c>
    </row>
    <row r="474" spans="3:33" ht="39" customHeight="1" x14ac:dyDescent="0.25">
      <c r="C474" s="64"/>
      <c r="D474" s="210"/>
      <c r="E474" s="211"/>
      <c r="H474" s="211"/>
      <c r="I474" s="211"/>
      <c r="J474" s="211"/>
      <c r="K474" s="211"/>
      <c r="L474" s="211"/>
      <c r="M474" s="211"/>
      <c r="N474" s="209"/>
      <c r="O474" s="209"/>
      <c r="AF474" s="65" t="str">
        <f t="shared" si="14"/>
        <v/>
      </c>
      <c r="AG474" s="65">
        <f t="shared" si="15"/>
        <v>0</v>
      </c>
    </row>
    <row r="475" spans="3:33" ht="39" customHeight="1" x14ac:dyDescent="0.25">
      <c r="C475" s="64"/>
      <c r="D475" s="210"/>
      <c r="E475" s="211"/>
      <c r="H475" s="211"/>
      <c r="I475" s="211"/>
      <c r="J475" s="211"/>
      <c r="K475" s="211"/>
      <c r="L475" s="211"/>
      <c r="M475" s="211"/>
      <c r="N475" s="209"/>
      <c r="O475" s="209"/>
      <c r="AF475" s="65" t="str">
        <f t="shared" si="14"/>
        <v/>
      </c>
      <c r="AG475" s="65">
        <f t="shared" si="15"/>
        <v>0</v>
      </c>
    </row>
    <row r="476" spans="3:33" ht="39" customHeight="1" x14ac:dyDescent="0.25">
      <c r="C476" s="64"/>
      <c r="D476" s="210"/>
      <c r="E476" s="211"/>
      <c r="H476" s="211"/>
      <c r="I476" s="211"/>
      <c r="J476" s="211"/>
      <c r="K476" s="211"/>
      <c r="L476" s="211"/>
      <c r="M476" s="211"/>
      <c r="N476" s="209"/>
      <c r="O476" s="209"/>
      <c r="AF476" s="65" t="str">
        <f t="shared" si="14"/>
        <v/>
      </c>
      <c r="AG476" s="65">
        <f t="shared" si="15"/>
        <v>0</v>
      </c>
    </row>
    <row r="477" spans="3:33" ht="39" customHeight="1" x14ac:dyDescent="0.25">
      <c r="C477" s="64"/>
      <c r="D477" s="210"/>
      <c r="E477" s="211"/>
      <c r="H477" s="211"/>
      <c r="I477" s="211"/>
      <c r="J477" s="211"/>
      <c r="K477" s="211"/>
      <c r="L477" s="211"/>
      <c r="M477" s="211"/>
      <c r="N477" s="209"/>
      <c r="O477" s="209"/>
      <c r="AF477" s="65" t="str">
        <f t="shared" si="14"/>
        <v/>
      </c>
      <c r="AG477" s="65">
        <f t="shared" si="15"/>
        <v>0</v>
      </c>
    </row>
    <row r="478" spans="3:33" ht="39" customHeight="1" x14ac:dyDescent="0.25">
      <c r="C478" s="64"/>
      <c r="D478" s="210"/>
      <c r="E478" s="211"/>
      <c r="H478" s="211"/>
      <c r="I478" s="211"/>
      <c r="J478" s="211"/>
      <c r="K478" s="211"/>
      <c r="L478" s="211"/>
      <c r="M478" s="211"/>
      <c r="N478" s="209"/>
      <c r="O478" s="209"/>
      <c r="AF478" s="65" t="str">
        <f t="shared" si="14"/>
        <v/>
      </c>
      <c r="AG478" s="65">
        <f t="shared" si="15"/>
        <v>0</v>
      </c>
    </row>
    <row r="479" spans="3:33" ht="39" customHeight="1" x14ac:dyDescent="0.25">
      <c r="C479" s="64"/>
      <c r="D479" s="210" t="str">
        <f>IF(C479="","","- "&amp; C479&amp;CHAR(10))
&amp;IF(C480="","","- "&amp; C480&amp;CHAR(10))
&amp;IF(C481="","","- "&amp; C481&amp;CHAR(10))
&amp;IF(C482="","","- "&amp; C482&amp;CHAR(10))
&amp;IF(C483="","","- "&amp; C483&amp;CHAR(10))
&amp;IF(C484="","","- "&amp; C484&amp;CHAR(10))
&amp;IF(C485="","","- "&amp; C485&amp;CHAR(10))
&amp;IF(C486="","","- "&amp; C486&amp;CHAR(10))
&amp;IF(C487="","","- "&amp; C487&amp;CHAR(10))
&amp;IF(C488="","","- "&amp; C488&amp;CHAR(10))</f>
        <v/>
      </c>
      <c r="E479" s="211"/>
      <c r="H479" s="211"/>
      <c r="I479" s="211"/>
      <c r="J479" s="211"/>
      <c r="K479" s="211"/>
      <c r="L479" s="211"/>
      <c r="M479" s="211"/>
      <c r="N479" s="209"/>
      <c r="O479" s="209"/>
      <c r="AF479" s="65" t="str">
        <f t="shared" si="14"/>
        <v/>
      </c>
      <c r="AG479" s="65" t="str">
        <f t="shared" si="15"/>
        <v/>
      </c>
    </row>
    <row r="480" spans="3:33" ht="39" customHeight="1" x14ac:dyDescent="0.25">
      <c r="C480" s="64"/>
      <c r="D480" s="210"/>
      <c r="E480" s="211"/>
      <c r="H480" s="211"/>
      <c r="I480" s="211"/>
      <c r="J480" s="211"/>
      <c r="K480" s="211"/>
      <c r="L480" s="211"/>
      <c r="M480" s="211"/>
      <c r="N480" s="209"/>
      <c r="O480" s="209"/>
      <c r="AF480" s="65" t="str">
        <f t="shared" si="14"/>
        <v/>
      </c>
      <c r="AG480" s="65">
        <f t="shared" si="15"/>
        <v>0</v>
      </c>
    </row>
    <row r="481" spans="3:33" ht="39" customHeight="1" x14ac:dyDescent="0.25">
      <c r="C481" s="64"/>
      <c r="D481" s="210"/>
      <c r="E481" s="211"/>
      <c r="H481" s="211"/>
      <c r="I481" s="211"/>
      <c r="J481" s="211"/>
      <c r="K481" s="211"/>
      <c r="L481" s="211"/>
      <c r="M481" s="211"/>
      <c r="N481" s="209"/>
      <c r="O481" s="209"/>
      <c r="AF481" s="65" t="str">
        <f t="shared" si="14"/>
        <v/>
      </c>
      <c r="AG481" s="65">
        <f t="shared" si="15"/>
        <v>0</v>
      </c>
    </row>
    <row r="482" spans="3:33" ht="39" customHeight="1" x14ac:dyDescent="0.25">
      <c r="C482" s="64"/>
      <c r="D482" s="210"/>
      <c r="E482" s="211"/>
      <c r="H482" s="211"/>
      <c r="I482" s="211"/>
      <c r="J482" s="211"/>
      <c r="K482" s="211"/>
      <c r="L482" s="211"/>
      <c r="M482" s="211"/>
      <c r="N482" s="209"/>
      <c r="O482" s="209"/>
      <c r="AF482" s="65" t="str">
        <f t="shared" si="14"/>
        <v/>
      </c>
      <c r="AG482" s="65">
        <f t="shared" si="15"/>
        <v>0</v>
      </c>
    </row>
    <row r="483" spans="3:33" ht="39" customHeight="1" x14ac:dyDescent="0.25">
      <c r="C483" s="64"/>
      <c r="D483" s="210"/>
      <c r="E483" s="211"/>
      <c r="H483" s="211"/>
      <c r="I483" s="211"/>
      <c r="J483" s="211"/>
      <c r="K483" s="211"/>
      <c r="L483" s="211"/>
      <c r="M483" s="211"/>
      <c r="N483" s="209"/>
      <c r="O483" s="209"/>
      <c r="AF483" s="65" t="str">
        <f t="shared" si="14"/>
        <v/>
      </c>
      <c r="AG483" s="65">
        <f t="shared" si="15"/>
        <v>0</v>
      </c>
    </row>
    <row r="484" spans="3:33" ht="39" customHeight="1" x14ac:dyDescent="0.25">
      <c r="C484" s="64"/>
      <c r="D484" s="210"/>
      <c r="E484" s="211"/>
      <c r="H484" s="211"/>
      <c r="I484" s="211"/>
      <c r="J484" s="211"/>
      <c r="K484" s="211"/>
      <c r="L484" s="211"/>
      <c r="M484" s="211"/>
      <c r="N484" s="209"/>
      <c r="O484" s="209"/>
      <c r="AF484" s="65" t="str">
        <f t="shared" si="14"/>
        <v/>
      </c>
      <c r="AG484" s="65">
        <f t="shared" si="15"/>
        <v>0</v>
      </c>
    </row>
    <row r="485" spans="3:33" ht="39" customHeight="1" x14ac:dyDescent="0.25">
      <c r="C485" s="64"/>
      <c r="D485" s="210"/>
      <c r="E485" s="211"/>
      <c r="H485" s="211"/>
      <c r="I485" s="211"/>
      <c r="J485" s="211"/>
      <c r="K485" s="211"/>
      <c r="L485" s="211"/>
      <c r="M485" s="211"/>
      <c r="N485" s="209"/>
      <c r="O485" s="209"/>
      <c r="AF485" s="65" t="str">
        <f t="shared" si="14"/>
        <v/>
      </c>
      <c r="AG485" s="65">
        <f t="shared" si="15"/>
        <v>0</v>
      </c>
    </row>
    <row r="486" spans="3:33" ht="39" customHeight="1" x14ac:dyDescent="0.25">
      <c r="C486" s="64"/>
      <c r="D486" s="210"/>
      <c r="E486" s="211"/>
      <c r="H486" s="211"/>
      <c r="I486" s="211"/>
      <c r="J486" s="211"/>
      <c r="K486" s="211"/>
      <c r="L486" s="211"/>
      <c r="M486" s="211"/>
      <c r="N486" s="209"/>
      <c r="O486" s="209"/>
      <c r="AF486" s="65" t="str">
        <f t="shared" si="14"/>
        <v/>
      </c>
      <c r="AG486" s="65">
        <f t="shared" si="15"/>
        <v>0</v>
      </c>
    </row>
    <row r="487" spans="3:33" ht="39" customHeight="1" x14ac:dyDescent="0.25">
      <c r="C487" s="64"/>
      <c r="D487" s="210"/>
      <c r="E487" s="211"/>
      <c r="H487" s="211"/>
      <c r="I487" s="211"/>
      <c r="J487" s="211"/>
      <c r="K487" s="211"/>
      <c r="L487" s="211"/>
      <c r="M487" s="211"/>
      <c r="N487" s="209"/>
      <c r="O487" s="209"/>
      <c r="AF487" s="65" t="str">
        <f t="shared" si="14"/>
        <v/>
      </c>
      <c r="AG487" s="65">
        <f t="shared" si="15"/>
        <v>0</v>
      </c>
    </row>
    <row r="488" spans="3:33" ht="39" customHeight="1" x14ac:dyDescent="0.25">
      <c r="C488" s="64"/>
      <c r="D488" s="210"/>
      <c r="E488" s="211"/>
      <c r="H488" s="211"/>
      <c r="I488" s="211"/>
      <c r="J488" s="211"/>
      <c r="K488" s="211"/>
      <c r="L488" s="211"/>
      <c r="M488" s="211"/>
      <c r="N488" s="209"/>
      <c r="O488" s="209"/>
      <c r="AF488" s="65" t="str">
        <f t="shared" si="14"/>
        <v/>
      </c>
      <c r="AG488" s="65">
        <f t="shared" si="15"/>
        <v>0</v>
      </c>
    </row>
    <row r="489" spans="3:33" ht="39" customHeight="1" x14ac:dyDescent="0.25">
      <c r="C489" s="64"/>
      <c r="D489" s="210" t="str">
        <f>IF(C489="","","- "&amp; C489&amp;CHAR(10))
&amp;IF(C490="","","- "&amp; C490&amp;CHAR(10))
&amp;IF(C491="","","- "&amp; C491&amp;CHAR(10))
&amp;IF(C492="","","- "&amp; C492&amp;CHAR(10))
&amp;IF(C493="","","- "&amp; C493&amp;CHAR(10))
&amp;IF(C494="","","- "&amp; C494&amp;CHAR(10))
&amp;IF(C495="","","- "&amp; C495&amp;CHAR(10))
&amp;IF(C496="","","- "&amp; C496&amp;CHAR(10))
&amp;IF(C497="","","- "&amp; C497&amp;CHAR(10))
&amp;IF(C498="","","- "&amp; C498&amp;CHAR(10))</f>
        <v/>
      </c>
      <c r="E489" s="211"/>
      <c r="H489" s="211"/>
      <c r="I489" s="211"/>
      <c r="J489" s="211"/>
      <c r="K489" s="211"/>
      <c r="L489" s="211"/>
      <c r="M489" s="211"/>
      <c r="N489" s="209"/>
      <c r="O489" s="209"/>
      <c r="AF489" s="65" t="str">
        <f t="shared" si="14"/>
        <v/>
      </c>
      <c r="AG489" s="65" t="str">
        <f t="shared" si="15"/>
        <v/>
      </c>
    </row>
    <row r="490" spans="3:33" ht="39" customHeight="1" x14ac:dyDescent="0.25">
      <c r="C490" s="64"/>
      <c r="D490" s="210"/>
      <c r="E490" s="211"/>
      <c r="H490" s="211"/>
      <c r="I490" s="211"/>
      <c r="J490" s="211"/>
      <c r="K490" s="211"/>
      <c r="L490" s="211"/>
      <c r="M490" s="211"/>
      <c r="N490" s="209"/>
      <c r="O490" s="209"/>
      <c r="AF490" s="65" t="str">
        <f t="shared" si="14"/>
        <v/>
      </c>
      <c r="AG490" s="65">
        <f t="shared" si="15"/>
        <v>0</v>
      </c>
    </row>
    <row r="491" spans="3:33" ht="39" customHeight="1" x14ac:dyDescent="0.25">
      <c r="C491" s="64"/>
      <c r="D491" s="210"/>
      <c r="E491" s="211"/>
      <c r="H491" s="211"/>
      <c r="I491" s="211"/>
      <c r="J491" s="211"/>
      <c r="K491" s="211"/>
      <c r="L491" s="211"/>
      <c r="M491" s="211"/>
      <c r="N491" s="209"/>
      <c r="O491" s="209"/>
      <c r="AF491" s="65" t="str">
        <f t="shared" si="14"/>
        <v/>
      </c>
      <c r="AG491" s="65">
        <f t="shared" si="15"/>
        <v>0</v>
      </c>
    </row>
    <row r="492" spans="3:33" ht="39" customHeight="1" x14ac:dyDescent="0.25">
      <c r="C492" s="64"/>
      <c r="D492" s="210"/>
      <c r="E492" s="211"/>
      <c r="H492" s="211"/>
      <c r="I492" s="211"/>
      <c r="J492" s="211"/>
      <c r="K492" s="211"/>
      <c r="L492" s="211"/>
      <c r="M492" s="211"/>
      <c r="N492" s="209"/>
      <c r="O492" s="209"/>
      <c r="AF492" s="65" t="str">
        <f t="shared" si="14"/>
        <v/>
      </c>
      <c r="AG492" s="65">
        <f t="shared" si="15"/>
        <v>0</v>
      </c>
    </row>
    <row r="493" spans="3:33" ht="39" customHeight="1" x14ac:dyDescent="0.25">
      <c r="C493" s="64"/>
      <c r="D493" s="210"/>
      <c r="E493" s="211"/>
      <c r="H493" s="211"/>
      <c r="I493" s="211"/>
      <c r="J493" s="211"/>
      <c r="K493" s="211"/>
      <c r="L493" s="211"/>
      <c r="M493" s="211"/>
      <c r="N493" s="209"/>
      <c r="O493" s="209"/>
      <c r="AF493" s="65" t="str">
        <f t="shared" si="14"/>
        <v/>
      </c>
      <c r="AG493" s="65">
        <f t="shared" si="15"/>
        <v>0</v>
      </c>
    </row>
    <row r="494" spans="3:33" ht="39" customHeight="1" x14ac:dyDescent="0.25">
      <c r="C494" s="64"/>
      <c r="D494" s="210"/>
      <c r="E494" s="211"/>
      <c r="H494" s="211"/>
      <c r="I494" s="211"/>
      <c r="J494" s="211"/>
      <c r="K494" s="211"/>
      <c r="L494" s="211"/>
      <c r="M494" s="211"/>
      <c r="N494" s="209"/>
      <c r="O494" s="209"/>
      <c r="AF494" s="65" t="str">
        <f t="shared" si="14"/>
        <v/>
      </c>
      <c r="AG494" s="65">
        <f t="shared" si="15"/>
        <v>0</v>
      </c>
    </row>
    <row r="495" spans="3:33" ht="39" customHeight="1" x14ac:dyDescent="0.25">
      <c r="C495" s="64"/>
      <c r="D495" s="210"/>
      <c r="E495" s="211"/>
      <c r="H495" s="211"/>
      <c r="I495" s="211"/>
      <c r="J495" s="211"/>
      <c r="K495" s="211"/>
      <c r="L495" s="211"/>
      <c r="M495" s="211"/>
      <c r="N495" s="209"/>
      <c r="O495" s="209"/>
      <c r="AF495" s="65" t="str">
        <f t="shared" si="14"/>
        <v/>
      </c>
      <c r="AG495" s="65">
        <f t="shared" si="15"/>
        <v>0</v>
      </c>
    </row>
    <row r="496" spans="3:33" ht="39" customHeight="1" x14ac:dyDescent="0.25">
      <c r="C496" s="64"/>
      <c r="D496" s="210"/>
      <c r="E496" s="211"/>
      <c r="H496" s="211"/>
      <c r="I496" s="211"/>
      <c r="J496" s="211"/>
      <c r="K496" s="211"/>
      <c r="L496" s="211"/>
      <c r="M496" s="211"/>
      <c r="N496" s="209"/>
      <c r="O496" s="209"/>
      <c r="AF496" s="65" t="str">
        <f t="shared" si="14"/>
        <v/>
      </c>
      <c r="AG496" s="65">
        <f t="shared" si="15"/>
        <v>0</v>
      </c>
    </row>
    <row r="497" spans="3:33" ht="39" customHeight="1" x14ac:dyDescent="0.25">
      <c r="C497" s="64"/>
      <c r="D497" s="210"/>
      <c r="E497" s="211"/>
      <c r="H497" s="211"/>
      <c r="I497" s="211"/>
      <c r="J497" s="211"/>
      <c r="K497" s="211"/>
      <c r="L497" s="211"/>
      <c r="M497" s="211"/>
      <c r="N497" s="209"/>
      <c r="O497" s="209"/>
      <c r="AF497" s="65" t="str">
        <f t="shared" si="14"/>
        <v/>
      </c>
      <c r="AG497" s="65">
        <f t="shared" si="15"/>
        <v>0</v>
      </c>
    </row>
    <row r="498" spans="3:33" ht="39" customHeight="1" x14ac:dyDescent="0.25">
      <c r="C498" s="64"/>
      <c r="D498" s="210"/>
      <c r="E498" s="211"/>
      <c r="H498" s="211"/>
      <c r="I498" s="211"/>
      <c r="J498" s="211"/>
      <c r="K498" s="211"/>
      <c r="L498" s="211"/>
      <c r="M498" s="211"/>
      <c r="N498" s="209"/>
      <c r="O498" s="209"/>
      <c r="AF498" s="65" t="str">
        <f t="shared" si="14"/>
        <v/>
      </c>
      <c r="AG498" s="65">
        <f t="shared" si="15"/>
        <v>0</v>
      </c>
    </row>
    <row r="499" spans="3:33" ht="39" customHeight="1" x14ac:dyDescent="0.25">
      <c r="C499" s="64"/>
      <c r="D499" s="210" t="str">
        <f>IF(C499="","","- "&amp; C499&amp;CHAR(10))
&amp;IF(C500="","","- "&amp; C500&amp;CHAR(10))
&amp;IF(C501="","","- "&amp; C501&amp;CHAR(10))
&amp;IF(C502="","","- "&amp; C502&amp;CHAR(10))
&amp;IF(C503="","","- "&amp; C503&amp;CHAR(10))
&amp;IF(C504="","","- "&amp; C504&amp;CHAR(10))
&amp;IF(C505="","","- "&amp; C505&amp;CHAR(10))
&amp;IF(C506="","","- "&amp; C506&amp;CHAR(10))
&amp;IF(C507="","","- "&amp; C507&amp;CHAR(10))
&amp;IF(C508="","","- "&amp; C508&amp;CHAR(10))</f>
        <v/>
      </c>
      <c r="E499" s="211"/>
      <c r="H499" s="211"/>
      <c r="I499" s="211"/>
      <c r="J499" s="211"/>
      <c r="K499" s="211"/>
      <c r="L499" s="211"/>
      <c r="M499" s="211"/>
      <c r="N499" s="209"/>
      <c r="O499" s="209"/>
      <c r="AF499" s="65" t="str">
        <f t="shared" si="14"/>
        <v/>
      </c>
      <c r="AG499" s="65" t="str">
        <f t="shared" si="15"/>
        <v/>
      </c>
    </row>
    <row r="500" spans="3:33" ht="39" customHeight="1" x14ac:dyDescent="0.25">
      <c r="C500" s="64"/>
      <c r="D500" s="210"/>
      <c r="E500" s="211"/>
      <c r="H500" s="211"/>
      <c r="I500" s="211"/>
      <c r="J500" s="211"/>
      <c r="K500" s="211"/>
      <c r="L500" s="211"/>
      <c r="M500" s="211"/>
      <c r="N500" s="209"/>
      <c r="O500" s="209"/>
      <c r="AF500" s="65" t="str">
        <f t="shared" si="14"/>
        <v/>
      </c>
      <c r="AG500" s="65">
        <f t="shared" si="15"/>
        <v>0</v>
      </c>
    </row>
    <row r="501" spans="3:33" ht="39" customHeight="1" x14ac:dyDescent="0.25">
      <c r="C501" s="64"/>
      <c r="D501" s="210"/>
      <c r="E501" s="211"/>
      <c r="H501" s="211"/>
      <c r="I501" s="211"/>
      <c r="J501" s="211"/>
      <c r="K501" s="211"/>
      <c r="L501" s="211"/>
      <c r="M501" s="211"/>
      <c r="N501" s="209"/>
      <c r="O501" s="209"/>
      <c r="AF501" s="65" t="str">
        <f t="shared" si="14"/>
        <v/>
      </c>
      <c r="AG501" s="65">
        <f t="shared" si="15"/>
        <v>0</v>
      </c>
    </row>
    <row r="502" spans="3:33" ht="39" customHeight="1" x14ac:dyDescent="0.25">
      <c r="C502" s="64"/>
      <c r="D502" s="210"/>
      <c r="E502" s="211"/>
      <c r="H502" s="211"/>
      <c r="I502" s="211"/>
      <c r="J502" s="211"/>
      <c r="K502" s="211"/>
      <c r="L502" s="211"/>
      <c r="M502" s="211"/>
      <c r="N502" s="209"/>
      <c r="O502" s="209"/>
      <c r="AF502" s="65" t="str">
        <f t="shared" si="14"/>
        <v/>
      </c>
      <c r="AG502" s="65">
        <f t="shared" si="15"/>
        <v>0</v>
      </c>
    </row>
    <row r="503" spans="3:33" ht="39" customHeight="1" x14ac:dyDescent="0.25">
      <c r="C503" s="64"/>
      <c r="D503" s="210"/>
      <c r="E503" s="211"/>
      <c r="H503" s="211"/>
      <c r="I503" s="211"/>
      <c r="J503" s="211"/>
      <c r="K503" s="211"/>
      <c r="L503" s="211"/>
      <c r="M503" s="211"/>
      <c r="N503" s="209"/>
      <c r="O503" s="209"/>
      <c r="AF503" s="65" t="str">
        <f t="shared" si="14"/>
        <v/>
      </c>
      <c r="AG503" s="65">
        <f t="shared" si="15"/>
        <v>0</v>
      </c>
    </row>
    <row r="504" spans="3:33" ht="39" customHeight="1" x14ac:dyDescent="0.25">
      <c r="C504" s="64"/>
      <c r="D504" s="210"/>
      <c r="E504" s="211"/>
      <c r="H504" s="211"/>
      <c r="I504" s="211"/>
      <c r="J504" s="211"/>
      <c r="K504" s="211"/>
      <c r="L504" s="211"/>
      <c r="M504" s="211"/>
      <c r="N504" s="209"/>
      <c r="O504" s="209"/>
      <c r="AF504" s="65" t="str">
        <f t="shared" si="14"/>
        <v/>
      </c>
      <c r="AG504" s="65">
        <f t="shared" si="15"/>
        <v>0</v>
      </c>
    </row>
    <row r="505" spans="3:33" ht="39" customHeight="1" x14ac:dyDescent="0.25">
      <c r="C505" s="64"/>
      <c r="D505" s="210"/>
      <c r="E505" s="211"/>
      <c r="H505" s="211"/>
      <c r="I505" s="211"/>
      <c r="J505" s="211"/>
      <c r="K505" s="211"/>
      <c r="L505" s="211"/>
      <c r="M505" s="211"/>
      <c r="N505" s="209"/>
      <c r="O505" s="209"/>
      <c r="AF505" s="65" t="str">
        <f t="shared" si="14"/>
        <v/>
      </c>
      <c r="AG505" s="65">
        <f t="shared" si="15"/>
        <v>0</v>
      </c>
    </row>
    <row r="506" spans="3:33" ht="39" customHeight="1" x14ac:dyDescent="0.25">
      <c r="C506" s="64"/>
      <c r="D506" s="210"/>
      <c r="E506" s="211"/>
      <c r="H506" s="211"/>
      <c r="I506" s="211"/>
      <c r="J506" s="211"/>
      <c r="K506" s="211"/>
      <c r="L506" s="211"/>
      <c r="M506" s="211"/>
      <c r="N506" s="209"/>
      <c r="O506" s="209"/>
      <c r="AF506" s="65" t="str">
        <f t="shared" si="14"/>
        <v/>
      </c>
      <c r="AG506" s="65">
        <f t="shared" si="15"/>
        <v>0</v>
      </c>
    </row>
    <row r="507" spans="3:33" ht="39" customHeight="1" x14ac:dyDescent="0.25">
      <c r="C507" s="64"/>
      <c r="D507" s="210"/>
      <c r="E507" s="211"/>
      <c r="H507" s="211"/>
      <c r="I507" s="211"/>
      <c r="J507" s="211"/>
      <c r="K507" s="211"/>
      <c r="L507" s="211"/>
      <c r="M507" s="211"/>
      <c r="N507" s="209"/>
      <c r="O507" s="209"/>
      <c r="AF507" s="65" t="str">
        <f t="shared" si="14"/>
        <v/>
      </c>
      <c r="AG507" s="65">
        <f t="shared" si="15"/>
        <v>0</v>
      </c>
    </row>
    <row r="508" spans="3:33" ht="39" customHeight="1" x14ac:dyDescent="0.25">
      <c r="C508" s="64"/>
      <c r="D508" s="210"/>
      <c r="E508" s="211"/>
      <c r="H508" s="211"/>
      <c r="I508" s="211"/>
      <c r="J508" s="211"/>
      <c r="K508" s="211"/>
      <c r="L508" s="211"/>
      <c r="M508" s="211"/>
      <c r="N508" s="209"/>
      <c r="O508" s="209"/>
      <c r="AF508" s="65" t="str">
        <f t="shared" si="14"/>
        <v/>
      </c>
      <c r="AG508" s="65">
        <f t="shared" si="15"/>
        <v>0</v>
      </c>
    </row>
    <row r="509" spans="3:33" ht="39" customHeight="1" x14ac:dyDescent="0.25">
      <c r="C509" s="64"/>
      <c r="D509" s="210" t="str">
        <f>IF(C509="","","- "&amp; C509&amp;CHAR(10))
&amp;IF(C510="","","- "&amp; C510&amp;CHAR(10))
&amp;IF(C511="","","- "&amp; C511&amp;CHAR(10))
&amp;IF(C512="","","- "&amp; C512&amp;CHAR(10))
&amp;IF(C513="","","- "&amp; C513&amp;CHAR(10))
&amp;IF(C514="","","- "&amp; C514&amp;CHAR(10))
&amp;IF(C515="","","- "&amp; C515&amp;CHAR(10))
&amp;IF(C516="","","- "&amp; C516&amp;CHAR(10))
&amp;IF(C517="","","- "&amp; C517&amp;CHAR(10))
&amp;IF(C518="","","- "&amp; C518&amp;CHAR(10))</f>
        <v/>
      </c>
      <c r="E509" s="211"/>
      <c r="H509" s="211"/>
      <c r="I509" s="211"/>
      <c r="J509" s="211"/>
      <c r="K509" s="211"/>
      <c r="L509" s="211"/>
      <c r="M509" s="211"/>
      <c r="N509" s="209"/>
      <c r="O509" s="209"/>
      <c r="AF509" s="65" t="str">
        <f t="shared" si="14"/>
        <v/>
      </c>
      <c r="AG509" s="65" t="str">
        <f t="shared" si="15"/>
        <v/>
      </c>
    </row>
    <row r="510" spans="3:33" ht="39" customHeight="1" x14ac:dyDescent="0.25">
      <c r="C510" s="64"/>
      <c r="D510" s="210"/>
      <c r="E510" s="211"/>
      <c r="H510" s="211"/>
      <c r="I510" s="211"/>
      <c r="J510" s="211"/>
      <c r="K510" s="211"/>
      <c r="L510" s="211"/>
      <c r="M510" s="211"/>
      <c r="N510" s="209"/>
      <c r="O510" s="209"/>
      <c r="AF510" s="65" t="str">
        <f t="shared" si="14"/>
        <v/>
      </c>
      <c r="AG510" s="65">
        <f t="shared" si="15"/>
        <v>0</v>
      </c>
    </row>
    <row r="511" spans="3:33" ht="39" customHeight="1" x14ac:dyDescent="0.25">
      <c r="C511" s="64"/>
      <c r="D511" s="210"/>
      <c r="E511" s="211"/>
      <c r="H511" s="211"/>
      <c r="I511" s="211"/>
      <c r="J511" s="211"/>
      <c r="K511" s="211"/>
      <c r="L511" s="211"/>
      <c r="M511" s="211"/>
      <c r="N511" s="209"/>
      <c r="O511" s="209"/>
      <c r="AF511" s="65" t="str">
        <f t="shared" si="14"/>
        <v/>
      </c>
      <c r="AG511" s="65">
        <f t="shared" si="15"/>
        <v>0</v>
      </c>
    </row>
    <row r="512" spans="3:33" ht="39" customHeight="1" x14ac:dyDescent="0.25">
      <c r="C512" s="64"/>
      <c r="D512" s="210"/>
      <c r="E512" s="211"/>
      <c r="H512" s="211"/>
      <c r="I512" s="211"/>
      <c r="J512" s="211"/>
      <c r="K512" s="211"/>
      <c r="L512" s="211"/>
      <c r="M512" s="211"/>
      <c r="N512" s="209"/>
      <c r="O512" s="209"/>
      <c r="AF512" s="65" t="str">
        <f t="shared" si="14"/>
        <v/>
      </c>
      <c r="AG512" s="65">
        <f t="shared" si="15"/>
        <v>0</v>
      </c>
    </row>
    <row r="513" spans="3:33" ht="39" customHeight="1" x14ac:dyDescent="0.25">
      <c r="C513" s="64"/>
      <c r="D513" s="210"/>
      <c r="E513" s="211"/>
      <c r="H513" s="211"/>
      <c r="I513" s="211"/>
      <c r="J513" s="211"/>
      <c r="K513" s="211"/>
      <c r="L513" s="211"/>
      <c r="M513" s="211"/>
      <c r="N513" s="209"/>
      <c r="O513" s="209"/>
      <c r="AF513" s="65" t="str">
        <f t="shared" si="14"/>
        <v/>
      </c>
      <c r="AG513" s="65">
        <f t="shared" si="15"/>
        <v>0</v>
      </c>
    </row>
    <row r="514" spans="3:33" ht="39" customHeight="1" x14ac:dyDescent="0.25">
      <c r="C514" s="64"/>
      <c r="D514" s="210"/>
      <c r="E514" s="211"/>
      <c r="H514" s="211"/>
      <c r="I514" s="211"/>
      <c r="J514" s="211"/>
      <c r="K514" s="211"/>
      <c r="L514" s="211"/>
      <c r="M514" s="211"/>
      <c r="N514" s="209"/>
      <c r="O514" s="209"/>
      <c r="AF514" s="65" t="str">
        <f t="shared" si="14"/>
        <v/>
      </c>
      <c r="AG514" s="65">
        <f t="shared" si="15"/>
        <v>0</v>
      </c>
    </row>
    <row r="515" spans="3:33" ht="39" customHeight="1" x14ac:dyDescent="0.25">
      <c r="C515" s="64"/>
      <c r="D515" s="210"/>
      <c r="E515" s="211"/>
      <c r="H515" s="211"/>
      <c r="I515" s="211"/>
      <c r="J515" s="211"/>
      <c r="K515" s="211"/>
      <c r="L515" s="211"/>
      <c r="M515" s="211"/>
      <c r="N515" s="209"/>
      <c r="O515" s="209"/>
      <c r="AF515" s="65" t="str">
        <f t="shared" si="14"/>
        <v/>
      </c>
      <c r="AG515" s="65">
        <f t="shared" si="15"/>
        <v>0</v>
      </c>
    </row>
    <row r="516" spans="3:33" ht="39" customHeight="1" x14ac:dyDescent="0.25">
      <c r="C516" s="64"/>
      <c r="D516" s="210"/>
      <c r="E516" s="211"/>
      <c r="H516" s="211"/>
      <c r="I516" s="211"/>
      <c r="J516" s="211"/>
      <c r="K516" s="211"/>
      <c r="L516" s="211"/>
      <c r="M516" s="211"/>
      <c r="N516" s="209"/>
      <c r="O516" s="209"/>
      <c r="AF516" s="65" t="str">
        <f t="shared" si="14"/>
        <v/>
      </c>
      <c r="AG516" s="65">
        <f t="shared" si="15"/>
        <v>0</v>
      </c>
    </row>
    <row r="517" spans="3:33" ht="39" customHeight="1" x14ac:dyDescent="0.25">
      <c r="C517" s="64"/>
      <c r="D517" s="210"/>
      <c r="E517" s="211"/>
      <c r="H517" s="211"/>
      <c r="I517" s="211"/>
      <c r="J517" s="211"/>
      <c r="K517" s="211"/>
      <c r="L517" s="211"/>
      <c r="M517" s="211"/>
      <c r="N517" s="209"/>
      <c r="O517" s="209"/>
      <c r="AF517" s="65" t="str">
        <f t="shared" si="14"/>
        <v/>
      </c>
      <c r="AG517" s="65">
        <f t="shared" si="15"/>
        <v>0</v>
      </c>
    </row>
    <row r="518" spans="3:33" ht="39" customHeight="1" x14ac:dyDescent="0.25">
      <c r="C518" s="64"/>
      <c r="D518" s="210"/>
      <c r="E518" s="211"/>
      <c r="H518" s="211"/>
      <c r="I518" s="211"/>
      <c r="J518" s="211"/>
      <c r="K518" s="211"/>
      <c r="L518" s="211"/>
      <c r="M518" s="211"/>
      <c r="N518" s="209"/>
      <c r="O518" s="209"/>
      <c r="AF518" s="65" t="str">
        <f t="shared" si="14"/>
        <v/>
      </c>
      <c r="AG518" s="65">
        <f t="shared" si="15"/>
        <v>0</v>
      </c>
    </row>
    <row r="1003" spans="5:5" x14ac:dyDescent="0.25">
      <c r="E1003" t="s">
        <v>104</v>
      </c>
    </row>
    <row r="1004" spans="5:5" x14ac:dyDescent="0.25">
      <c r="E1004" t="s">
        <v>105</v>
      </c>
    </row>
    <row r="1005" spans="5:5" x14ac:dyDescent="0.25">
      <c r="E1005" t="s">
        <v>106</v>
      </c>
    </row>
    <row r="1006" spans="5:5" x14ac:dyDescent="0.25">
      <c r="E1006" t="s">
        <v>107</v>
      </c>
    </row>
    <row r="1007" spans="5:5" x14ac:dyDescent="0.25">
      <c r="E1007" t="s">
        <v>108</v>
      </c>
    </row>
    <row r="1008" spans="5:5" x14ac:dyDescent="0.25">
      <c r="E1008" t="s">
        <v>109</v>
      </c>
    </row>
    <row r="1009" spans="5:5" x14ac:dyDescent="0.25">
      <c r="E1009" t="s">
        <v>110</v>
      </c>
    </row>
    <row r="1010" spans="5:5" x14ac:dyDescent="0.25">
      <c r="E1010" t="s">
        <v>111</v>
      </c>
    </row>
    <row r="1011" spans="5:5" x14ac:dyDescent="0.25">
      <c r="E1011" t="s">
        <v>112</v>
      </c>
    </row>
    <row r="1012" spans="5:5" x14ac:dyDescent="0.25">
      <c r="E1012" t="s">
        <v>113</v>
      </c>
    </row>
    <row r="1013" spans="5:5" x14ac:dyDescent="0.25">
      <c r="E1013" t="s">
        <v>114</v>
      </c>
    </row>
    <row r="1014" spans="5:5" x14ac:dyDescent="0.25">
      <c r="E1014" t="s">
        <v>115</v>
      </c>
    </row>
    <row r="1015" spans="5:5" x14ac:dyDescent="0.25">
      <c r="E1015" t="s">
        <v>116</v>
      </c>
    </row>
    <row r="1016" spans="5:5" x14ac:dyDescent="0.25">
      <c r="E1016" t="s">
        <v>117</v>
      </c>
    </row>
    <row r="1017" spans="5:5" x14ac:dyDescent="0.25">
      <c r="E1017" t="s">
        <v>118</v>
      </c>
    </row>
    <row r="1018" spans="5:5" x14ac:dyDescent="0.25">
      <c r="E1018" t="s">
        <v>119</v>
      </c>
    </row>
    <row r="1019" spans="5:5" x14ac:dyDescent="0.25">
      <c r="E1019" t="s">
        <v>120</v>
      </c>
    </row>
    <row r="1020" spans="5:5" x14ac:dyDescent="0.25">
      <c r="E1020" t="s">
        <v>121</v>
      </c>
    </row>
    <row r="1021" spans="5:5" x14ac:dyDescent="0.25">
      <c r="E1021" t="s">
        <v>122</v>
      </c>
    </row>
    <row r="1022" spans="5:5" x14ac:dyDescent="0.25">
      <c r="E1022" t="s">
        <v>123</v>
      </c>
    </row>
    <row r="1023" spans="5:5" x14ac:dyDescent="0.25">
      <c r="E1023" t="s">
        <v>124</v>
      </c>
    </row>
    <row r="1024" spans="5:5" x14ac:dyDescent="0.25">
      <c r="E1024" t="s">
        <v>125</v>
      </c>
    </row>
    <row r="1025" spans="5:5" x14ac:dyDescent="0.25">
      <c r="E1025" t="s">
        <v>126</v>
      </c>
    </row>
    <row r="1026" spans="5:5" x14ac:dyDescent="0.25">
      <c r="E1026" t="s">
        <v>127</v>
      </c>
    </row>
    <row r="1027" spans="5:5" x14ac:dyDescent="0.25">
      <c r="E1027" t="s">
        <v>128</v>
      </c>
    </row>
    <row r="1028" spans="5:5" x14ac:dyDescent="0.25">
      <c r="E1028" t="s">
        <v>129</v>
      </c>
    </row>
    <row r="1029" spans="5:5" x14ac:dyDescent="0.25">
      <c r="E1029" t="s">
        <v>130</v>
      </c>
    </row>
    <row r="1030" spans="5:5" x14ac:dyDescent="0.25">
      <c r="E1030" t="s">
        <v>131</v>
      </c>
    </row>
    <row r="1031" spans="5:5" x14ac:dyDescent="0.25">
      <c r="E1031" t="s">
        <v>132</v>
      </c>
    </row>
    <row r="1032" spans="5:5" x14ac:dyDescent="0.25">
      <c r="E1032" t="s">
        <v>133</v>
      </c>
    </row>
    <row r="1033" spans="5:5" x14ac:dyDescent="0.25">
      <c r="E1033" t="s">
        <v>134</v>
      </c>
    </row>
    <row r="1034" spans="5:5" x14ac:dyDescent="0.25">
      <c r="E1034" t="s">
        <v>135</v>
      </c>
    </row>
    <row r="1035" spans="5:5" x14ac:dyDescent="0.25">
      <c r="E1035" t="s">
        <v>136</v>
      </c>
    </row>
    <row r="1036" spans="5:5" x14ac:dyDescent="0.25">
      <c r="E1036" t="s">
        <v>137</v>
      </c>
    </row>
    <row r="1037" spans="5:5" x14ac:dyDescent="0.25">
      <c r="E1037" t="s">
        <v>138</v>
      </c>
    </row>
    <row r="1038" spans="5:5" x14ac:dyDescent="0.25">
      <c r="E1038" t="s">
        <v>139</v>
      </c>
    </row>
    <row r="1039" spans="5:5" x14ac:dyDescent="0.25">
      <c r="E1039" t="s">
        <v>140</v>
      </c>
    </row>
    <row r="1040" spans="5:5" x14ac:dyDescent="0.25">
      <c r="E1040" t="s">
        <v>141</v>
      </c>
    </row>
    <row r="1041" spans="5:5" x14ac:dyDescent="0.25">
      <c r="E1041" t="s">
        <v>142</v>
      </c>
    </row>
    <row r="1042" spans="5:5" x14ac:dyDescent="0.25">
      <c r="E1042" t="s">
        <v>143</v>
      </c>
    </row>
    <row r="1043" spans="5:5" x14ac:dyDescent="0.25">
      <c r="E1043" t="s">
        <v>144</v>
      </c>
    </row>
    <row r="1044" spans="5:5" x14ac:dyDescent="0.25">
      <c r="E1044" t="s">
        <v>145</v>
      </c>
    </row>
    <row r="1045" spans="5:5" x14ac:dyDescent="0.25">
      <c r="E1045" t="s">
        <v>146</v>
      </c>
    </row>
    <row r="1046" spans="5:5" x14ac:dyDescent="0.25">
      <c r="E1046" t="s">
        <v>147</v>
      </c>
    </row>
    <row r="1047" spans="5:5" x14ac:dyDescent="0.25">
      <c r="E1047" t="s">
        <v>148</v>
      </c>
    </row>
    <row r="1048" spans="5:5" x14ac:dyDescent="0.25">
      <c r="E1048" t="s">
        <v>149</v>
      </c>
    </row>
    <row r="1049" spans="5:5" x14ac:dyDescent="0.25">
      <c r="E1049" t="s">
        <v>150</v>
      </c>
    </row>
    <row r="1050" spans="5:5" x14ac:dyDescent="0.25">
      <c r="E1050" t="s">
        <v>151</v>
      </c>
    </row>
    <row r="1051" spans="5:5" x14ac:dyDescent="0.25">
      <c r="E1051" t="s">
        <v>152</v>
      </c>
    </row>
    <row r="1052" spans="5:5" x14ac:dyDescent="0.25">
      <c r="E1052" t="s">
        <v>153</v>
      </c>
    </row>
  </sheetData>
  <sheetProtection algorithmName="SHA-512" hashValue="Y5NGlMbvrfrAeHg30QxHdtklZHUhNFyi8gByxVPutVzRwy9S7TQAUxFcFMDUAhX7t0Zgx0SFJCnMsKMxu8gC/Q==" saltValue="ot05TOels8X68JQYU9goiQ==" spinCount="100000" sheet="1" objects="1" scenarios="1"/>
  <autoFilter ref="B8:B64" xr:uid="{00000000-0009-0000-0000-000004000000}"/>
  <mergeCells count="521">
    <mergeCell ref="C6:O6"/>
    <mergeCell ref="B7:B8"/>
    <mergeCell ref="C7:D8"/>
    <mergeCell ref="E7:E8"/>
    <mergeCell ref="H7:H8"/>
    <mergeCell ref="I7:I8"/>
    <mergeCell ref="J7:J8"/>
    <mergeCell ref="K7:K8"/>
    <mergeCell ref="L7:L8"/>
    <mergeCell ref="M7:M8"/>
    <mergeCell ref="N7:O7"/>
    <mergeCell ref="O9:O18"/>
    <mergeCell ref="D19:D28"/>
    <mergeCell ref="E19:E28"/>
    <mergeCell ref="H19:H28"/>
    <mergeCell ref="I19:I28"/>
    <mergeCell ref="J19:J28"/>
    <mergeCell ref="K19:K28"/>
    <mergeCell ref="L19:L28"/>
    <mergeCell ref="M19:M28"/>
    <mergeCell ref="N19:N28"/>
    <mergeCell ref="O19:O28"/>
    <mergeCell ref="D9:D18"/>
    <mergeCell ref="E9:E18"/>
    <mergeCell ref="H9:H18"/>
    <mergeCell ref="I9:I18"/>
    <mergeCell ref="J9:J18"/>
    <mergeCell ref="K9:K18"/>
    <mergeCell ref="L9:L18"/>
    <mergeCell ref="M9:M18"/>
    <mergeCell ref="N9:N18"/>
    <mergeCell ref="O29:O38"/>
    <mergeCell ref="D39:D48"/>
    <mergeCell ref="E39:E48"/>
    <mergeCell ref="H39:H48"/>
    <mergeCell ref="I39:I48"/>
    <mergeCell ref="J39:J48"/>
    <mergeCell ref="K39:K48"/>
    <mergeCell ref="L39:L48"/>
    <mergeCell ref="M39:M48"/>
    <mergeCell ref="N39:N48"/>
    <mergeCell ref="O39:O48"/>
    <mergeCell ref="D29:D38"/>
    <mergeCell ref="E29:E38"/>
    <mergeCell ref="H29:H38"/>
    <mergeCell ref="I29:I38"/>
    <mergeCell ref="J29:J38"/>
    <mergeCell ref="K29:K38"/>
    <mergeCell ref="L29:L38"/>
    <mergeCell ref="M29:M38"/>
    <mergeCell ref="N29:N38"/>
    <mergeCell ref="O49:O58"/>
    <mergeCell ref="D59:D68"/>
    <mergeCell ref="E59:E68"/>
    <mergeCell ref="H59:H68"/>
    <mergeCell ref="I59:I68"/>
    <mergeCell ref="J59:J68"/>
    <mergeCell ref="K59:K68"/>
    <mergeCell ref="L59:L68"/>
    <mergeCell ref="M59:M68"/>
    <mergeCell ref="N59:N68"/>
    <mergeCell ref="O59:O68"/>
    <mergeCell ref="D49:D58"/>
    <mergeCell ref="E49:E58"/>
    <mergeCell ref="H49:H58"/>
    <mergeCell ref="I49:I58"/>
    <mergeCell ref="J49:J58"/>
    <mergeCell ref="K49:K58"/>
    <mergeCell ref="L49:L58"/>
    <mergeCell ref="M49:M58"/>
    <mergeCell ref="N49:N58"/>
    <mergeCell ref="O69:O78"/>
    <mergeCell ref="D79:D88"/>
    <mergeCell ref="E79:E88"/>
    <mergeCell ref="H79:H88"/>
    <mergeCell ref="I79:I88"/>
    <mergeCell ref="J79:J88"/>
    <mergeCell ref="K79:K88"/>
    <mergeCell ref="L79:L88"/>
    <mergeCell ref="M79:M88"/>
    <mergeCell ref="N79:N88"/>
    <mergeCell ref="O79:O88"/>
    <mergeCell ref="D69:D78"/>
    <mergeCell ref="E69:E78"/>
    <mergeCell ref="H69:H78"/>
    <mergeCell ref="I69:I78"/>
    <mergeCell ref="J69:J78"/>
    <mergeCell ref="K69:K78"/>
    <mergeCell ref="L69:L78"/>
    <mergeCell ref="M69:M78"/>
    <mergeCell ref="N69:N78"/>
    <mergeCell ref="O89:O98"/>
    <mergeCell ref="D99:D108"/>
    <mergeCell ref="E99:E108"/>
    <mergeCell ref="H99:H108"/>
    <mergeCell ref="I99:I108"/>
    <mergeCell ref="J99:J108"/>
    <mergeCell ref="K99:K108"/>
    <mergeCell ref="L99:L108"/>
    <mergeCell ref="M99:M108"/>
    <mergeCell ref="N99:N108"/>
    <mergeCell ref="O99:O108"/>
    <mergeCell ref="D89:D98"/>
    <mergeCell ref="E89:E98"/>
    <mergeCell ref="H89:H98"/>
    <mergeCell ref="I89:I98"/>
    <mergeCell ref="J89:J98"/>
    <mergeCell ref="K89:K98"/>
    <mergeCell ref="L89:L98"/>
    <mergeCell ref="M89:M98"/>
    <mergeCell ref="N89:N98"/>
    <mergeCell ref="O109:O118"/>
    <mergeCell ref="D119:D128"/>
    <mergeCell ref="E119:E128"/>
    <mergeCell ref="H119:H128"/>
    <mergeCell ref="I119:I128"/>
    <mergeCell ref="J119:J128"/>
    <mergeCell ref="K119:K128"/>
    <mergeCell ref="L119:L128"/>
    <mergeCell ref="M119:M128"/>
    <mergeCell ref="N119:N128"/>
    <mergeCell ref="O119:O128"/>
    <mergeCell ref="D109:D118"/>
    <mergeCell ref="E109:E118"/>
    <mergeCell ref="H109:H118"/>
    <mergeCell ref="I109:I118"/>
    <mergeCell ref="J109:J118"/>
    <mergeCell ref="K109:K118"/>
    <mergeCell ref="L109:L118"/>
    <mergeCell ref="M109:M118"/>
    <mergeCell ref="N109:N118"/>
    <mergeCell ref="O129:O138"/>
    <mergeCell ref="D139:D148"/>
    <mergeCell ref="E139:E148"/>
    <mergeCell ref="H139:H148"/>
    <mergeCell ref="I139:I148"/>
    <mergeCell ref="J139:J148"/>
    <mergeCell ref="K139:K148"/>
    <mergeCell ref="L139:L148"/>
    <mergeCell ref="M139:M148"/>
    <mergeCell ref="N139:N148"/>
    <mergeCell ref="O139:O148"/>
    <mergeCell ref="D129:D138"/>
    <mergeCell ref="E129:E138"/>
    <mergeCell ref="H129:H138"/>
    <mergeCell ref="I129:I138"/>
    <mergeCell ref="J129:J138"/>
    <mergeCell ref="K129:K138"/>
    <mergeCell ref="L129:L138"/>
    <mergeCell ref="M129:M138"/>
    <mergeCell ref="N129:N138"/>
    <mergeCell ref="O149:O158"/>
    <mergeCell ref="D159:D168"/>
    <mergeCell ref="E159:E168"/>
    <mergeCell ref="H159:H168"/>
    <mergeCell ref="I159:I168"/>
    <mergeCell ref="J159:J168"/>
    <mergeCell ref="K159:K168"/>
    <mergeCell ref="L159:L168"/>
    <mergeCell ref="M159:M168"/>
    <mergeCell ref="N159:N168"/>
    <mergeCell ref="O159:O168"/>
    <mergeCell ref="D149:D158"/>
    <mergeCell ref="E149:E158"/>
    <mergeCell ref="H149:H158"/>
    <mergeCell ref="I149:I158"/>
    <mergeCell ref="J149:J158"/>
    <mergeCell ref="K149:K158"/>
    <mergeCell ref="L149:L158"/>
    <mergeCell ref="M149:M158"/>
    <mergeCell ref="N149:N158"/>
    <mergeCell ref="O169:O178"/>
    <mergeCell ref="D179:D188"/>
    <mergeCell ref="E179:E188"/>
    <mergeCell ref="H179:H188"/>
    <mergeCell ref="I179:I188"/>
    <mergeCell ref="J179:J188"/>
    <mergeCell ref="K179:K188"/>
    <mergeCell ref="L179:L188"/>
    <mergeCell ref="M179:M188"/>
    <mergeCell ref="N179:N188"/>
    <mergeCell ref="O179:O188"/>
    <mergeCell ref="D169:D178"/>
    <mergeCell ref="E169:E178"/>
    <mergeCell ref="H169:H178"/>
    <mergeCell ref="I169:I178"/>
    <mergeCell ref="J169:J178"/>
    <mergeCell ref="K169:K178"/>
    <mergeCell ref="L169:L178"/>
    <mergeCell ref="M169:M178"/>
    <mergeCell ref="N169:N178"/>
    <mergeCell ref="O189:O198"/>
    <mergeCell ref="D199:D208"/>
    <mergeCell ref="E199:E208"/>
    <mergeCell ref="H199:H208"/>
    <mergeCell ref="I199:I208"/>
    <mergeCell ref="J199:J208"/>
    <mergeCell ref="K199:K208"/>
    <mergeCell ref="L199:L208"/>
    <mergeCell ref="M199:M208"/>
    <mergeCell ref="N199:N208"/>
    <mergeCell ref="O199:O208"/>
    <mergeCell ref="D189:D198"/>
    <mergeCell ref="E189:E198"/>
    <mergeCell ref="H189:H198"/>
    <mergeCell ref="I189:I198"/>
    <mergeCell ref="J189:J198"/>
    <mergeCell ref="K189:K198"/>
    <mergeCell ref="L189:L198"/>
    <mergeCell ref="M189:M198"/>
    <mergeCell ref="N189:N198"/>
    <mergeCell ref="O209:O218"/>
    <mergeCell ref="D219:D228"/>
    <mergeCell ref="E219:E228"/>
    <mergeCell ref="H219:H228"/>
    <mergeCell ref="I219:I228"/>
    <mergeCell ref="J219:J228"/>
    <mergeCell ref="K219:K228"/>
    <mergeCell ref="L219:L228"/>
    <mergeCell ref="M219:M228"/>
    <mergeCell ref="N219:N228"/>
    <mergeCell ref="O219:O228"/>
    <mergeCell ref="D209:D218"/>
    <mergeCell ref="E209:E218"/>
    <mergeCell ref="H209:H218"/>
    <mergeCell ref="I209:I218"/>
    <mergeCell ref="J209:J218"/>
    <mergeCell ref="K209:K218"/>
    <mergeCell ref="L209:L218"/>
    <mergeCell ref="M209:M218"/>
    <mergeCell ref="N209:N218"/>
    <mergeCell ref="O229:O238"/>
    <mergeCell ref="D239:D248"/>
    <mergeCell ref="E239:E248"/>
    <mergeCell ref="H239:H248"/>
    <mergeCell ref="I239:I248"/>
    <mergeCell ref="J239:J248"/>
    <mergeCell ref="K239:K248"/>
    <mergeCell ref="L239:L248"/>
    <mergeCell ref="M239:M248"/>
    <mergeCell ref="N239:N248"/>
    <mergeCell ref="O239:O248"/>
    <mergeCell ref="D229:D238"/>
    <mergeCell ref="E229:E238"/>
    <mergeCell ref="H229:H238"/>
    <mergeCell ref="I229:I238"/>
    <mergeCell ref="J229:J238"/>
    <mergeCell ref="K229:K238"/>
    <mergeCell ref="L229:L238"/>
    <mergeCell ref="M229:M238"/>
    <mergeCell ref="N229:N238"/>
    <mergeCell ref="O249:O258"/>
    <mergeCell ref="D259:D268"/>
    <mergeCell ref="E259:E268"/>
    <mergeCell ref="H259:H268"/>
    <mergeCell ref="I259:I268"/>
    <mergeCell ref="J259:J268"/>
    <mergeCell ref="K259:K268"/>
    <mergeCell ref="L259:L268"/>
    <mergeCell ref="M259:M268"/>
    <mergeCell ref="N259:N268"/>
    <mergeCell ref="O259:O268"/>
    <mergeCell ref="D249:D258"/>
    <mergeCell ref="E249:E258"/>
    <mergeCell ref="H249:H258"/>
    <mergeCell ref="I249:I258"/>
    <mergeCell ref="J249:J258"/>
    <mergeCell ref="K249:K258"/>
    <mergeCell ref="L249:L258"/>
    <mergeCell ref="M249:M258"/>
    <mergeCell ref="N249:N258"/>
    <mergeCell ref="O269:O278"/>
    <mergeCell ref="D279:D288"/>
    <mergeCell ref="E279:E288"/>
    <mergeCell ref="H279:H288"/>
    <mergeCell ref="I279:I288"/>
    <mergeCell ref="J279:J288"/>
    <mergeCell ref="K279:K288"/>
    <mergeCell ref="L279:L288"/>
    <mergeCell ref="M279:M288"/>
    <mergeCell ref="N279:N288"/>
    <mergeCell ref="O279:O288"/>
    <mergeCell ref="D269:D278"/>
    <mergeCell ref="E269:E278"/>
    <mergeCell ref="H269:H278"/>
    <mergeCell ref="I269:I278"/>
    <mergeCell ref="J269:J278"/>
    <mergeCell ref="K269:K278"/>
    <mergeCell ref="L269:L278"/>
    <mergeCell ref="M269:M278"/>
    <mergeCell ref="N269:N278"/>
    <mergeCell ref="O289:O298"/>
    <mergeCell ref="D299:D308"/>
    <mergeCell ref="E299:E308"/>
    <mergeCell ref="H299:H308"/>
    <mergeCell ref="I299:I308"/>
    <mergeCell ref="J299:J308"/>
    <mergeCell ref="K299:K308"/>
    <mergeCell ref="L299:L308"/>
    <mergeCell ref="M299:M308"/>
    <mergeCell ref="N299:N308"/>
    <mergeCell ref="O299:O308"/>
    <mergeCell ref="D289:D298"/>
    <mergeCell ref="E289:E298"/>
    <mergeCell ref="H289:H298"/>
    <mergeCell ref="I289:I298"/>
    <mergeCell ref="J289:J298"/>
    <mergeCell ref="K289:K298"/>
    <mergeCell ref="L289:L298"/>
    <mergeCell ref="M289:M298"/>
    <mergeCell ref="N289:N298"/>
    <mergeCell ref="O309:O318"/>
    <mergeCell ref="D319:D328"/>
    <mergeCell ref="E319:E328"/>
    <mergeCell ref="H319:H328"/>
    <mergeCell ref="I319:I328"/>
    <mergeCell ref="J319:J328"/>
    <mergeCell ref="K319:K328"/>
    <mergeCell ref="L319:L328"/>
    <mergeCell ref="M319:M328"/>
    <mergeCell ref="N319:N328"/>
    <mergeCell ref="O319:O328"/>
    <mergeCell ref="D309:D318"/>
    <mergeCell ref="E309:E318"/>
    <mergeCell ref="H309:H318"/>
    <mergeCell ref="I309:I318"/>
    <mergeCell ref="J309:J318"/>
    <mergeCell ref="K309:K318"/>
    <mergeCell ref="L309:L318"/>
    <mergeCell ref="M309:M318"/>
    <mergeCell ref="N309:N318"/>
    <mergeCell ref="O329:O338"/>
    <mergeCell ref="D339:D348"/>
    <mergeCell ref="E339:E348"/>
    <mergeCell ref="H339:H348"/>
    <mergeCell ref="I339:I348"/>
    <mergeCell ref="J339:J348"/>
    <mergeCell ref="K339:K348"/>
    <mergeCell ref="L339:L348"/>
    <mergeCell ref="M339:M348"/>
    <mergeCell ref="N339:N348"/>
    <mergeCell ref="O339:O348"/>
    <mergeCell ref="D329:D338"/>
    <mergeCell ref="E329:E338"/>
    <mergeCell ref="H329:H338"/>
    <mergeCell ref="I329:I338"/>
    <mergeCell ref="J329:J338"/>
    <mergeCell ref="K329:K338"/>
    <mergeCell ref="L329:L338"/>
    <mergeCell ref="M329:M338"/>
    <mergeCell ref="N329:N338"/>
    <mergeCell ref="O349:O358"/>
    <mergeCell ref="D359:D368"/>
    <mergeCell ref="E359:E368"/>
    <mergeCell ref="H359:H368"/>
    <mergeCell ref="I359:I368"/>
    <mergeCell ref="J359:J368"/>
    <mergeCell ref="K359:K368"/>
    <mergeCell ref="L359:L368"/>
    <mergeCell ref="M359:M368"/>
    <mergeCell ref="N359:N368"/>
    <mergeCell ref="O359:O368"/>
    <mergeCell ref="D349:D358"/>
    <mergeCell ref="E349:E358"/>
    <mergeCell ref="H349:H358"/>
    <mergeCell ref="I349:I358"/>
    <mergeCell ref="J349:J358"/>
    <mergeCell ref="K349:K358"/>
    <mergeCell ref="L349:L358"/>
    <mergeCell ref="M349:M358"/>
    <mergeCell ref="N349:N358"/>
    <mergeCell ref="O369:O378"/>
    <mergeCell ref="D379:D388"/>
    <mergeCell ref="E379:E388"/>
    <mergeCell ref="H379:H388"/>
    <mergeCell ref="I379:I388"/>
    <mergeCell ref="J379:J388"/>
    <mergeCell ref="K379:K388"/>
    <mergeCell ref="L379:L388"/>
    <mergeCell ref="M379:M388"/>
    <mergeCell ref="N379:N388"/>
    <mergeCell ref="O379:O388"/>
    <mergeCell ref="D369:D378"/>
    <mergeCell ref="E369:E378"/>
    <mergeCell ref="H369:H378"/>
    <mergeCell ref="I369:I378"/>
    <mergeCell ref="J369:J378"/>
    <mergeCell ref="K369:K378"/>
    <mergeCell ref="L369:L378"/>
    <mergeCell ref="M369:M378"/>
    <mergeCell ref="N369:N378"/>
    <mergeCell ref="O389:O398"/>
    <mergeCell ref="D399:D408"/>
    <mergeCell ref="E399:E408"/>
    <mergeCell ref="H399:H408"/>
    <mergeCell ref="I399:I408"/>
    <mergeCell ref="J399:J408"/>
    <mergeCell ref="K399:K408"/>
    <mergeCell ref="L399:L408"/>
    <mergeCell ref="M399:M408"/>
    <mergeCell ref="N399:N408"/>
    <mergeCell ref="O399:O408"/>
    <mergeCell ref="D389:D398"/>
    <mergeCell ref="E389:E398"/>
    <mergeCell ref="H389:H398"/>
    <mergeCell ref="I389:I398"/>
    <mergeCell ref="J389:J398"/>
    <mergeCell ref="K389:K398"/>
    <mergeCell ref="L389:L398"/>
    <mergeCell ref="M389:M398"/>
    <mergeCell ref="N389:N398"/>
    <mergeCell ref="O409:O418"/>
    <mergeCell ref="D419:D428"/>
    <mergeCell ref="E419:E428"/>
    <mergeCell ref="H419:H428"/>
    <mergeCell ref="I419:I428"/>
    <mergeCell ref="J419:J428"/>
    <mergeCell ref="K419:K428"/>
    <mergeCell ref="L419:L428"/>
    <mergeCell ref="M419:M428"/>
    <mergeCell ref="N419:N428"/>
    <mergeCell ref="O419:O428"/>
    <mergeCell ref="D409:D418"/>
    <mergeCell ref="E409:E418"/>
    <mergeCell ref="H409:H418"/>
    <mergeCell ref="I409:I418"/>
    <mergeCell ref="J409:J418"/>
    <mergeCell ref="K409:K418"/>
    <mergeCell ref="L409:L418"/>
    <mergeCell ref="M409:M418"/>
    <mergeCell ref="N409:N418"/>
    <mergeCell ref="O429:O438"/>
    <mergeCell ref="D439:D448"/>
    <mergeCell ref="E439:E448"/>
    <mergeCell ref="H439:H448"/>
    <mergeCell ref="I439:I448"/>
    <mergeCell ref="J439:J448"/>
    <mergeCell ref="K439:K448"/>
    <mergeCell ref="L439:L448"/>
    <mergeCell ref="M439:M448"/>
    <mergeCell ref="N439:N448"/>
    <mergeCell ref="O439:O448"/>
    <mergeCell ref="D429:D438"/>
    <mergeCell ref="E429:E438"/>
    <mergeCell ref="H429:H438"/>
    <mergeCell ref="I429:I438"/>
    <mergeCell ref="J429:J438"/>
    <mergeCell ref="K429:K438"/>
    <mergeCell ref="L429:L438"/>
    <mergeCell ref="M429:M438"/>
    <mergeCell ref="N429:N438"/>
    <mergeCell ref="O449:O458"/>
    <mergeCell ref="D459:D468"/>
    <mergeCell ref="E459:E468"/>
    <mergeCell ref="H459:H468"/>
    <mergeCell ref="I459:I468"/>
    <mergeCell ref="J459:J468"/>
    <mergeCell ref="K459:K468"/>
    <mergeCell ref="L459:L468"/>
    <mergeCell ref="M459:M468"/>
    <mergeCell ref="N459:N468"/>
    <mergeCell ref="O459:O468"/>
    <mergeCell ref="D449:D458"/>
    <mergeCell ref="E449:E458"/>
    <mergeCell ref="H449:H458"/>
    <mergeCell ref="I449:I458"/>
    <mergeCell ref="J449:J458"/>
    <mergeCell ref="K449:K458"/>
    <mergeCell ref="L449:L458"/>
    <mergeCell ref="M449:M458"/>
    <mergeCell ref="N449:N458"/>
    <mergeCell ref="O469:O478"/>
    <mergeCell ref="D479:D488"/>
    <mergeCell ref="E479:E488"/>
    <mergeCell ref="H479:H488"/>
    <mergeCell ref="I479:I488"/>
    <mergeCell ref="J479:J488"/>
    <mergeCell ref="K479:K488"/>
    <mergeCell ref="L479:L488"/>
    <mergeCell ref="M479:M488"/>
    <mergeCell ref="N479:N488"/>
    <mergeCell ref="O479:O488"/>
    <mergeCell ref="D469:D478"/>
    <mergeCell ref="E469:E478"/>
    <mergeCell ref="H469:H478"/>
    <mergeCell ref="I469:I478"/>
    <mergeCell ref="J469:J478"/>
    <mergeCell ref="K469:K478"/>
    <mergeCell ref="L469:L478"/>
    <mergeCell ref="M469:M478"/>
    <mergeCell ref="N469:N478"/>
    <mergeCell ref="O489:O498"/>
    <mergeCell ref="D499:D508"/>
    <mergeCell ref="E499:E508"/>
    <mergeCell ref="H499:H508"/>
    <mergeCell ref="I499:I508"/>
    <mergeCell ref="J499:J508"/>
    <mergeCell ref="K499:K508"/>
    <mergeCell ref="L499:L508"/>
    <mergeCell ref="M499:M508"/>
    <mergeCell ref="N499:N508"/>
    <mergeCell ref="O499:O508"/>
    <mergeCell ref="D489:D498"/>
    <mergeCell ref="E489:E498"/>
    <mergeCell ref="H489:H498"/>
    <mergeCell ref="I489:I498"/>
    <mergeCell ref="J489:J498"/>
    <mergeCell ref="K489:K498"/>
    <mergeCell ref="L489:L498"/>
    <mergeCell ref="M489:M498"/>
    <mergeCell ref="N489:N498"/>
    <mergeCell ref="O509:O518"/>
    <mergeCell ref="D509:D518"/>
    <mergeCell ref="E509:E518"/>
    <mergeCell ref="H509:H518"/>
    <mergeCell ref="I509:I518"/>
    <mergeCell ref="J509:J518"/>
    <mergeCell ref="K509:K518"/>
    <mergeCell ref="L509:L518"/>
    <mergeCell ref="M509:M518"/>
    <mergeCell ref="N509:N518"/>
  </mergeCells>
  <dataValidations count="1">
    <dataValidation type="custom" allowBlank="1" showInputMessage="1" showErrorMessage="1" error="A Medida de Tratamento deve iniciar com um código composto por Mt e dois dígitos numéricos. Ex.: Mt01, Mt02, Mt03..." sqref="E9:E518" xr:uid="{00000000-0002-0000-0400-000000000000}">
      <formula1>NOT(ISERROR( VLOOKUP(MID(E9,1,4),$E$1003:$E$1052,1,0)))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RISCOS!$D$9:$D$178</xm:f>
          </x14:formula1>
          <x14:formula2>
            <xm:f>0</xm:f>
          </x14:formula2>
          <xm:sqref>C9:C518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6"/>
  <sheetViews>
    <sheetView topLeftCell="A6" zoomScaleNormal="100" workbookViewId="0">
      <selection activeCell="H17" sqref="H17"/>
    </sheetView>
  </sheetViews>
  <sheetFormatPr defaultColWidth="8.85546875" defaultRowHeight="15" x14ac:dyDescent="0.25"/>
  <cols>
    <col min="1" max="1" width="50.42578125" style="67" customWidth="1"/>
    <col min="2" max="2" width="25.28515625" style="67" customWidth="1"/>
    <col min="3" max="4" width="36.85546875" style="67" customWidth="1"/>
    <col min="5" max="5" width="18.5703125" style="67" customWidth="1"/>
    <col min="6" max="6" width="14.85546875" style="68" hidden="1" customWidth="1"/>
    <col min="7" max="7" width="19.85546875" style="68" hidden="1" customWidth="1"/>
    <col min="8" max="8" width="33.42578125" style="67" customWidth="1"/>
    <col min="9" max="9" width="9.140625" style="68" hidden="1" customWidth="1"/>
    <col min="10" max="10" width="8.7109375" style="68" hidden="1" customWidth="1"/>
    <col min="11" max="11" width="28.7109375" style="67" customWidth="1"/>
    <col min="12" max="12" width="35.140625" style="69" customWidth="1"/>
    <col min="13" max="13" width="12" style="70" hidden="1" customWidth="1"/>
    <col min="14" max="14" width="71.7109375" style="71" hidden="1" customWidth="1"/>
    <col min="15" max="15" width="58.7109375" style="72" customWidth="1"/>
    <col min="16" max="16384" width="8.85546875" style="67"/>
  </cols>
  <sheetData>
    <row r="1" spans="1:15" ht="47.25" hidden="1" customHeight="1" x14ac:dyDescent="0.45">
      <c r="A1" s="73" t="s">
        <v>154</v>
      </c>
    </row>
    <row r="2" spans="1:15" ht="47.25" hidden="1" customHeight="1" x14ac:dyDescent="0.25"/>
    <row r="3" spans="1:15" ht="47.25" hidden="1" customHeight="1" x14ac:dyDescent="0.25"/>
    <row r="4" spans="1:15" ht="47.25" hidden="1" customHeight="1" x14ac:dyDescent="0.25"/>
    <row r="5" spans="1:15" ht="47.25" hidden="1" customHeight="1" x14ac:dyDescent="0.25"/>
    <row r="6" spans="1:15" ht="47.25" x14ac:dyDescent="0.25">
      <c r="A6" s="47" t="s">
        <v>155</v>
      </c>
      <c r="B6" s="47" t="s">
        <v>156</v>
      </c>
      <c r="C6" s="47" t="s">
        <v>157</v>
      </c>
      <c r="D6" s="47" t="s">
        <v>158</v>
      </c>
      <c r="E6" s="47" t="s">
        <v>159</v>
      </c>
      <c r="F6" s="47" t="s">
        <v>160</v>
      </c>
      <c r="G6" s="47" t="s">
        <v>161</v>
      </c>
      <c r="H6" s="47" t="s">
        <v>162</v>
      </c>
      <c r="I6" s="47" t="s">
        <v>163</v>
      </c>
      <c r="J6" s="47" t="s">
        <v>161</v>
      </c>
      <c r="K6" s="47" t="s">
        <v>164</v>
      </c>
      <c r="L6" s="47" t="s">
        <v>165</v>
      </c>
      <c r="M6" s="47" t="s">
        <v>166</v>
      </c>
      <c r="N6" s="47" t="s">
        <v>167</v>
      </c>
      <c r="O6" s="47" t="s">
        <v>168</v>
      </c>
    </row>
    <row r="7" spans="1:15" ht="47.25" customHeight="1" x14ac:dyDescent="0.25">
      <c r="A7" s="74" t="str">
        <f>IF(RISCOS!E9="","",RISCOS!E9)</f>
        <v>Cs1.1</v>
      </c>
      <c r="B7" s="220" t="str">
        <f>RISCOS!I9</f>
        <v>Ctp1.1.</v>
      </c>
      <c r="C7" s="221" t="str">
        <f>RISCOS!D9</f>
        <v>R01 - [Etapa/Atividade de Execução + Deficiente, inadequado, inconsistente]</v>
      </c>
      <c r="D7" s="219" t="str">
        <f>RISCOS!J9</f>
        <v>Cat1.1
Cat1.2</v>
      </c>
      <c r="E7" s="219" t="str">
        <f>RISCOS!G9</f>
        <v>Cq1.1.
Cq1.2</v>
      </c>
      <c r="F7" s="219" t="str">
        <f>IF(Med_X_Riscos!B7="X",TRATAMENTO!E9 &amp; " ||| ","") &amp;
IF(Med_X_Riscos!B8="X",TRATAMENTO!E19 &amp; " ||| ","") &amp;
IF(Med_X_Riscos!B9="X",TRATAMENTO!E29 &amp; " ||| ","") &amp;
IF(Med_X_Riscos!B10="X",TRATAMENTO!E39 &amp; " ||| ","") &amp;
IF(Med_X_Riscos!B11="X",TRATAMENTO!E49 &amp; " ||| ","") &amp;
IF(Med_X_Riscos!B12="X",TRATAMENTO!E59 &amp; " ||| ","") &amp;
IF(Med_X_Riscos!B13="X",TRATAMENTO!E69 &amp; " ||| ","") &amp;
IF(Med_X_Riscos!B14="X",TRATAMENTO!E79 &amp; " ||| ","") &amp;
IF(Med_X_Riscos!B15="X",TRATAMENTO!E89 &amp; " ||| ","") &amp;
IF(Med_X_Riscos!B16="X",TRATAMENTO!E99 &amp; " ||| ","") &amp;
IF(Med_X_Riscos!B17="X",TRATAMENTO!E109 &amp; " ||| ","") &amp;
IF(Med_X_Riscos!B18="X",TRATAMENTO!E119 &amp; " ||| ","") &amp;
IF(Med_X_Riscos!B19="X",TRATAMENTO!E129 &amp; " ||| ","") &amp;
IF(Med_X_Riscos!B20="X",TRATAMENTO!E139 &amp; " ||| ","") &amp;
IF(Med_X_Riscos!B21="X",TRATAMENTO!E149 &amp; " ||| ","") &amp;
IF(Med_X_Riscos!B22="X",TRATAMENTO!E159 &amp; " ||| ","") &amp;
IF(Med_X_Riscos!B23="X",TRATAMENTO!E169 &amp; " ||| ","") &amp;
IF(Med_X_Riscos!B24="X",TRATAMENTO!E179 &amp; " ||| ","") &amp;
IF(Med_X_Riscos!B25="X",TRATAMENTO!E189 &amp; " ||| ","") &amp;
IF(Med_X_Riscos!B26="X",TRATAMENTO!E199 &amp; " ||| ","") &amp;
IF(Med_X_Riscos!B27="X",TRATAMENTO!E209 &amp; " ||| ","") &amp;
IF(Med_X_Riscos!B28="X",TRATAMENTO!E219 &amp; " ||| ","") &amp;
IF(Med_X_Riscos!B29="X",TRATAMENTO!E229 &amp; " ||| ","") &amp;
IF(Med_X_Riscos!B30="X",TRATAMENTO!E239 &amp; " ||| ","") &amp;
IF(Med_X_Riscos!B31="X",TRATAMENTO!E249 &amp; " ||| ","") &amp;
IF(Med_X_Riscos!B32="X",TRATAMENTO!E259 &amp; " ||| ","") &amp;
IF(Med_X_Riscos!B33="X",TRATAMENTO!E269 &amp; " ||| ","") &amp;
IF(Med_X_Riscos!B34="X",TRATAMENTO!E279 &amp; " ||| ","") &amp;
IF(Med_X_Riscos!B35="X",TRATAMENTO!E289 &amp; " ||| ","") &amp;
IF(Med_X_Riscos!B36="X",TRATAMENTO!E299 &amp; " ||| ","") &amp;
IF(Med_X_Riscos!B37="X",TRATAMENTO!E309 &amp; " ||| ","") &amp;
IF(Med_X_Riscos!B38="X",TRATAMENTO!E319 &amp; " ||| ","") &amp;
IF(Med_X_Riscos!B39="X",TRATAMENTO!E329 &amp; " ||| ","") &amp;
IF(Med_X_Riscos!B40="X",TRATAMENTO!E339 &amp; " ||| ","") &amp;
IF(Med_X_Riscos!B41="X",TRATAMENTO!E349 &amp; " ||| ","") &amp;
IF(Med_X_Riscos!B42="X",TRATAMENTO!E359 &amp; " ||| ","") &amp;
IF(Med_X_Riscos!B43="X",TRATAMENTO!E369 &amp; " ||| ","") &amp;
IF(Med_X_Riscos!B44="X",TRATAMENTO!E379 &amp; " ||| ","") &amp;
IF(Med_X_Riscos!B45="X",TRATAMENTO!E389 &amp; " ||| ","") &amp;
IF(Med_X_Riscos!B46="X",TRATAMENTO!E399 &amp; " ||| ","") &amp;
IF(Med_X_Riscos!B47="X",TRATAMENTO!E409 &amp; " ||| ","") &amp;
IF(Med_X_Riscos!B48="X",TRATAMENTO!E419 &amp; " ||| ","") &amp;
IF(Med_X_Riscos!B49="X",TRATAMENTO!E429 &amp; " ||| ","") &amp;
IF(Med_X_Riscos!B50="X",TRATAMENTO!E439 &amp; " ||| ","") &amp;
IF(Med_X_Riscos!B51="X",TRATAMENTO!E449 &amp; " ||| ","") &amp;
IF(Med_X_Riscos!B52="X",TRATAMENTO!E459 &amp; " ||| ","") &amp;
IF(Med_X_Riscos!B53="X",TRATAMENTO!E469 &amp; " ||| ","") &amp;
IF(Med_X_Riscos!B54="X",TRATAMENTO!E479 &amp; " ||| ","") &amp;
IF(Med_X_Riscos!B55="X",TRATAMENTO!E489 &amp; " ||| ","") &amp;
IF(Med_X_Riscos!B56="X",TRATAMENTO!E499 &amp; " ||| ","") &amp;
IF(Med_X_Riscos!B57="X",TRATAMENTO!E509 &amp; " ||| ","")</f>
        <v xml:space="preserve">Mt01 -  ||| </v>
      </c>
      <c r="G7" s="75">
        <f>SEARCH(" |||",$F$7,1)</f>
        <v>8</v>
      </c>
      <c r="H7" s="75" t="str">
        <f>IF(ISERROR(G7),"",MID($F$7,1,G7))</f>
        <v xml:space="preserve">Mt01 -  </v>
      </c>
      <c r="I7" s="219" t="str">
        <f>IF(Med_X_Riscos!B7="X",TRATAMENTO!L9&amp; " ||| ","") &amp;
IF(Med_X_Riscos!B8="X",TRATAMENTO!L19&amp; " ||| ","") &amp;
IF(Med_X_Riscos!B9="X",TRATAMENTO!L29&amp; " ||| ","") &amp;
IF(Med_X_Riscos!B10="X",TRATAMENTO!L39&amp; " ||| ","") &amp;
IF(Med_X_Riscos!B11="X",TRATAMENTO!L49&amp; " ||| ","") &amp;
IF(Med_X_Riscos!B12="X",TRATAMENTO!L59&amp; " ||| ","") &amp;
IF(Med_X_Riscos!B13="X",TRATAMENTO!L69&amp; " ||| ","") &amp;
IF(Med_X_Riscos!B14="X",TRATAMENTO!L79&amp; " ||| ","") &amp;
IF(Med_X_Riscos!B15="X",TRATAMENTO!L89&amp; " ||| ","") &amp;
IF(Med_X_Riscos!B16="X",TRATAMENTO!L99&amp; " ||| ","") &amp;
IF(Med_X_Riscos!B17="X",TRATAMENTO!L109&amp; " ||| ","") &amp;
IF(Med_X_Riscos!B18="X",TRATAMENTO!L119&amp; " ||| ","") &amp;
IF(Med_X_Riscos!B19="X",TRATAMENTO!L129&amp; " ||| ","") &amp;
IF(Med_X_Riscos!B20="X",TRATAMENTO!L139&amp; " ||| ","") &amp;
IF(Med_X_Riscos!B21="X",TRATAMENTO!L149&amp; " ||| ","") &amp;
IF(Med_X_Riscos!B22="X",TRATAMENTO!L159&amp; " ||| ","") &amp;
IF(Med_X_Riscos!B23="X",TRATAMENTO!L169&amp; " ||| ","") &amp;
IF(Med_X_Riscos!B24="X",TRATAMENTO!L179&amp; " ||| ","") &amp;
IF(Med_X_Riscos!B25="X",TRATAMENTO!L189&amp; " ||| ","") &amp;
IF(Med_X_Riscos!B26="X",TRATAMENTO!L199&amp; " ||| ","") &amp;
IF(Med_X_Riscos!B27="X",TRATAMENTO!L209&amp; " ||| ","") &amp;
IF(Med_X_Riscos!B28="X",TRATAMENTO!L219&amp; " ||| ","") &amp;
IF(Med_X_Riscos!B29="X",TRATAMENTO!L229&amp; " ||| ","") &amp;
IF(Med_X_Riscos!B30="X",TRATAMENTO!L239&amp; " ||| ","") &amp;
IF(Med_X_Riscos!B31="X",TRATAMENTO!L249&amp; " ||| ","") &amp;
IF(Med_X_Riscos!B32="X",TRATAMENTO!L259&amp; " ||| ","") &amp;
IF(Med_X_Riscos!B33="X",TRATAMENTO!L269&amp; " ||| ","") &amp;
IF(Med_X_Riscos!B34="X",TRATAMENTO!L279&amp; " ||| ","") &amp;
IF(Med_X_Riscos!B35="X",TRATAMENTO!L289&amp; " ||| ","") &amp;
IF(Med_X_Riscos!B36="X",TRATAMENTO!L299&amp; " ||| ","") &amp;
IF(Med_X_Riscos!B37="X",TRATAMENTO!L309&amp; " ||| ","") &amp;
IF(Med_X_Riscos!B38="X",TRATAMENTO!L319&amp; " ||| ","") &amp;
IF(Med_X_Riscos!B39="X",TRATAMENTO!L329&amp; " ||| ","") &amp;
IF(Med_X_Riscos!B40="X",TRATAMENTO!L339&amp; " ||| ","") &amp;
IF(Med_X_Riscos!B41="X",TRATAMENTO!L349&amp; " ||| ","") &amp;
IF(Med_X_Riscos!B42="X",TRATAMENTO!L359&amp; " ||| ","") &amp;
IF(Med_X_Riscos!B43="X",TRATAMENTO!L369&amp; " ||| ","") &amp;
IF(Med_X_Riscos!B44="X",TRATAMENTO!L379&amp; " ||| ","") &amp;
IF(Med_X_Riscos!B45="X",TRATAMENTO!L389&amp; " ||| ","") &amp;
IF(Med_X_Riscos!B46="X",TRATAMENTO!L399&amp; " ||| ","") &amp;
IF(Med_X_Riscos!B47="X",TRATAMENTO!L409&amp; " ||| ","") &amp;
IF(Med_X_Riscos!B48="X",TRATAMENTO!L419&amp; " ||| ","") &amp;
IF(Med_X_Riscos!B49="X",TRATAMENTO!L429&amp; " ||| ","") &amp;
IF(Med_X_Riscos!B50="X",TRATAMENTO!L439&amp; " ||| ","") &amp;
IF(Med_X_Riscos!B51="X",TRATAMENTO!L449&amp; " ||| ","") &amp;
IF(Med_X_Riscos!B52="X",TRATAMENTO!L459&amp; " ||| ","") &amp;
IF(Med_X_Riscos!B53="X",TRATAMENTO!L469&amp; " ||| ","") &amp;
IF(Med_X_Riscos!B54="X",TRATAMENTO!L479&amp; " ||| ","") &amp;
IF(Med_X_Riscos!B55="X",TRATAMENTO!L489&amp; " ||| ","") &amp;
IF(Med_X_Riscos!B56="X",TRATAMENTO!L499&amp; " ||| ","") &amp;
IF(Med_X_Riscos!B57="X",TRATAMENTO!L509&amp; " ||| ","")</f>
        <v xml:space="preserve"> ||| </v>
      </c>
      <c r="J7" s="75">
        <f>SEARCH(" |||",$I$7,1)</f>
        <v>1</v>
      </c>
      <c r="K7" s="75" t="str">
        <f>IF(ISERROR(J7),"",MID($I$7,1,J7))</f>
        <v xml:space="preserve"> </v>
      </c>
      <c r="L7" s="76"/>
      <c r="M7" s="77" t="str">
        <f t="shared" ref="M7:M38" si="0">IF(H7="","", MID(H7,1,4))</f>
        <v>Mt01</v>
      </c>
      <c r="N7" s="78" t="str">
        <f>IF(M7="","", VLOOKUP(M7,TRATAMENTO!$AF$9:$AG$518,2,FALSE()))</f>
        <v xml:space="preserve">- R01 - [Etapa/Atividade de Execução + Deficiente, inadequado, inconsistente]
- R02 - [Etapa/Atividade de Execução + Deficiente, inadequado, inconsistente]
</v>
      </c>
      <c r="O7" s="79" t="str">
        <f t="shared" ref="O7:O38" si="1">IF(ISERROR(SEARCH("R01",N7,1)),"","R01   ")
&amp; IF(ISERROR(SEARCH("R02",N7,1)),"","R02   ")
&amp; IF(ISERROR(SEARCH("R03",N7,1)),"","R03   ")
&amp; IF(ISERROR(SEARCH("R04",N7,1)),"","R04   ")
&amp; IF(ISERROR(SEARCH("R05",N7,1)),"","R05   ")
&amp; IF(ISERROR(SEARCH("R06",N7,1)),"","R06   ")
&amp; IF(ISERROR(SEARCH("R07",N7,1)),"","R07   ")
&amp; IF(ISERROR(SEARCH("R08",N7,1)),"","R08   ")
&amp; IF(ISERROR(SEARCH("R09",N7,1)),"","R09   ")
&amp; IF(ISERROR(SEARCH("R10",N7,1)),"","R10   ")
&amp; IF(ISERROR(SEARCH("R11",N7,1)),"","R11   ")
&amp; IF(ISERROR(SEARCH("R12",N7,1)),"","R12   ")
&amp; IF(ISERROR(SEARCH("R13",N7,1)),"","R13   ")
&amp; IF(ISERROR(SEARCH("R14",N7,1)),"","R14   ")
&amp; IF(ISERROR(SEARCH("R15",N7,1)),"","R15   ")
&amp; IF(ISERROR(SEARCH("R16",N7,1)),"","R16   ")
&amp; IF(ISERROR(SEARCH("R17",N7,1)),"","R17   ")</f>
        <v xml:space="preserve">R01   R02   </v>
      </c>
    </row>
    <row r="8" spans="1:15" ht="47.25" customHeight="1" x14ac:dyDescent="0.25">
      <c r="A8" s="74" t="str">
        <f>IF(RISCOS!E10="","",RISCOS!E10)</f>
        <v>Cs1.2</v>
      </c>
      <c r="B8" s="220"/>
      <c r="C8" s="221"/>
      <c r="D8" s="219"/>
      <c r="E8" s="219"/>
      <c r="F8" s="219"/>
      <c r="G8" s="74" t="e">
        <f t="shared" ref="G8:G16" si="2">SEARCH(" |||",$F$7,G7+1)</f>
        <v>#VALUE!</v>
      </c>
      <c r="H8" s="74" t="str">
        <f t="shared" ref="H8:H16" si="3">IF(ISERROR(G8),"", MID($F$7,G7+5,G8-G7-5))</f>
        <v/>
      </c>
      <c r="I8" s="219"/>
      <c r="J8" s="74" t="e">
        <f t="shared" ref="J8:J16" si="4">SEARCH(" |||",$I$7,J7+1)</f>
        <v>#VALUE!</v>
      </c>
      <c r="K8" s="74" t="str">
        <f t="shared" ref="K8:K16" si="5">IF(ISERROR(J8),"", MID($I$7,J7+4,J8-J7-4))</f>
        <v/>
      </c>
      <c r="L8" s="80"/>
      <c r="M8" s="81" t="str">
        <f t="shared" si="0"/>
        <v/>
      </c>
      <c r="N8" s="82" t="str">
        <f>IF(M8="","", VLOOKUP(M8,TRATAMENTO!$AF$9:$AG$518,2,FALSE()))</f>
        <v/>
      </c>
      <c r="O8" s="83" t="str">
        <f t="shared" si="1"/>
        <v/>
      </c>
    </row>
    <row r="9" spans="1:15" ht="47.25" customHeight="1" x14ac:dyDescent="0.25">
      <c r="A9" s="74" t="str">
        <f>IF(RISCOS!E11="","",RISCOS!E11)</f>
        <v>Cs1.3</v>
      </c>
      <c r="B9" s="220"/>
      <c r="C9" s="221"/>
      <c r="D9" s="219"/>
      <c r="E9" s="219"/>
      <c r="F9" s="219"/>
      <c r="G9" s="74" t="e">
        <f t="shared" si="2"/>
        <v>#VALUE!</v>
      </c>
      <c r="H9" s="74" t="str">
        <f t="shared" si="3"/>
        <v/>
      </c>
      <c r="I9" s="219"/>
      <c r="J9" s="74" t="e">
        <f t="shared" si="4"/>
        <v>#VALUE!</v>
      </c>
      <c r="K9" s="74" t="str">
        <f t="shared" si="5"/>
        <v/>
      </c>
      <c r="L9" s="80"/>
      <c r="M9" s="81" t="str">
        <f t="shared" si="0"/>
        <v/>
      </c>
      <c r="N9" s="82" t="str">
        <f>IF(M9="","", VLOOKUP(M9,TRATAMENTO!$AF$9:$AG$518,2,FALSE()))</f>
        <v/>
      </c>
      <c r="O9" s="83" t="str">
        <f t="shared" si="1"/>
        <v/>
      </c>
    </row>
    <row r="10" spans="1:15" ht="47.25" customHeight="1" x14ac:dyDescent="0.25">
      <c r="A10" s="74" t="str">
        <f>IF(RISCOS!E12="","",RISCOS!E12)</f>
        <v/>
      </c>
      <c r="B10" s="220"/>
      <c r="C10" s="221"/>
      <c r="D10" s="219"/>
      <c r="E10" s="219"/>
      <c r="F10" s="219"/>
      <c r="G10" s="74" t="e">
        <f t="shared" si="2"/>
        <v>#VALUE!</v>
      </c>
      <c r="H10" s="74" t="str">
        <f t="shared" si="3"/>
        <v/>
      </c>
      <c r="I10" s="219"/>
      <c r="J10" s="74" t="e">
        <f t="shared" si="4"/>
        <v>#VALUE!</v>
      </c>
      <c r="K10" s="74" t="str">
        <f t="shared" si="5"/>
        <v/>
      </c>
      <c r="L10" s="80"/>
      <c r="M10" s="81" t="str">
        <f t="shared" si="0"/>
        <v/>
      </c>
      <c r="N10" s="82" t="str">
        <f>IF(M10="","", VLOOKUP(M10,TRATAMENTO!$AF$9:$AG$518,2,FALSE()))</f>
        <v/>
      </c>
      <c r="O10" s="83" t="str">
        <f t="shared" si="1"/>
        <v/>
      </c>
    </row>
    <row r="11" spans="1:15" ht="47.25" customHeight="1" x14ac:dyDescent="0.25">
      <c r="A11" s="74" t="str">
        <f>IF(RISCOS!E13="","",RISCOS!E13)</f>
        <v/>
      </c>
      <c r="B11" s="220"/>
      <c r="C11" s="221"/>
      <c r="D11" s="219"/>
      <c r="E11" s="219"/>
      <c r="F11" s="219"/>
      <c r="G11" s="74" t="e">
        <f t="shared" si="2"/>
        <v>#VALUE!</v>
      </c>
      <c r="H11" s="74" t="str">
        <f t="shared" si="3"/>
        <v/>
      </c>
      <c r="I11" s="219"/>
      <c r="J11" s="74" t="e">
        <f t="shared" si="4"/>
        <v>#VALUE!</v>
      </c>
      <c r="K11" s="74" t="str">
        <f t="shared" si="5"/>
        <v/>
      </c>
      <c r="L11" s="80"/>
      <c r="M11" s="81" t="str">
        <f t="shared" si="0"/>
        <v/>
      </c>
      <c r="N11" s="82" t="str">
        <f>IF(M11="","", VLOOKUP(M11,TRATAMENTO!$AF$9:$AG$518,2,FALSE()))</f>
        <v/>
      </c>
      <c r="O11" s="83" t="str">
        <f t="shared" si="1"/>
        <v/>
      </c>
    </row>
    <row r="12" spans="1:15" ht="47.25" customHeight="1" x14ac:dyDescent="0.25">
      <c r="A12" s="74" t="str">
        <f>IF(RISCOS!E14="","",RISCOS!E14)</f>
        <v/>
      </c>
      <c r="B12" s="220"/>
      <c r="C12" s="221"/>
      <c r="D12" s="219"/>
      <c r="E12" s="219"/>
      <c r="F12" s="219"/>
      <c r="G12" s="74" t="e">
        <f t="shared" si="2"/>
        <v>#VALUE!</v>
      </c>
      <c r="H12" s="74" t="str">
        <f t="shared" si="3"/>
        <v/>
      </c>
      <c r="I12" s="219"/>
      <c r="J12" s="74" t="e">
        <f t="shared" si="4"/>
        <v>#VALUE!</v>
      </c>
      <c r="K12" s="74" t="str">
        <f t="shared" si="5"/>
        <v/>
      </c>
      <c r="L12" s="80"/>
      <c r="M12" s="81" t="str">
        <f t="shared" si="0"/>
        <v/>
      </c>
      <c r="N12" s="82" t="str">
        <f>IF(M12="","", VLOOKUP(M12,TRATAMENTO!$AF$9:$AG$518,2,FALSE()))</f>
        <v/>
      </c>
      <c r="O12" s="83" t="str">
        <f t="shared" si="1"/>
        <v/>
      </c>
    </row>
    <row r="13" spans="1:15" ht="47.25" customHeight="1" x14ac:dyDescent="0.25">
      <c r="A13" s="74" t="str">
        <f>IF(RISCOS!E15="","",RISCOS!E15)</f>
        <v/>
      </c>
      <c r="B13" s="220"/>
      <c r="C13" s="221"/>
      <c r="D13" s="219"/>
      <c r="E13" s="219"/>
      <c r="F13" s="219"/>
      <c r="G13" s="74" t="e">
        <f t="shared" si="2"/>
        <v>#VALUE!</v>
      </c>
      <c r="H13" s="74" t="str">
        <f t="shared" si="3"/>
        <v/>
      </c>
      <c r="I13" s="219"/>
      <c r="J13" s="74" t="e">
        <f t="shared" si="4"/>
        <v>#VALUE!</v>
      </c>
      <c r="K13" s="74" t="str">
        <f t="shared" si="5"/>
        <v/>
      </c>
      <c r="L13" s="80"/>
      <c r="M13" s="81" t="str">
        <f t="shared" si="0"/>
        <v/>
      </c>
      <c r="N13" s="82" t="str">
        <f>IF(M13="","", VLOOKUP(M13,TRATAMENTO!$AF$9:$AG$518,2,FALSE()))</f>
        <v/>
      </c>
      <c r="O13" s="83" t="str">
        <f t="shared" si="1"/>
        <v/>
      </c>
    </row>
    <row r="14" spans="1:15" ht="47.25" customHeight="1" x14ac:dyDescent="0.25">
      <c r="A14" s="74" t="str">
        <f>IF(RISCOS!E16="","",RISCOS!E16)</f>
        <v/>
      </c>
      <c r="B14" s="220"/>
      <c r="C14" s="221"/>
      <c r="D14" s="219"/>
      <c r="E14" s="219"/>
      <c r="F14" s="219"/>
      <c r="G14" s="74" t="e">
        <f t="shared" si="2"/>
        <v>#VALUE!</v>
      </c>
      <c r="H14" s="74" t="str">
        <f t="shared" si="3"/>
        <v/>
      </c>
      <c r="I14" s="219"/>
      <c r="J14" s="74" t="e">
        <f t="shared" si="4"/>
        <v>#VALUE!</v>
      </c>
      <c r="K14" s="74" t="str">
        <f t="shared" si="5"/>
        <v/>
      </c>
      <c r="L14" s="80"/>
      <c r="M14" s="81" t="str">
        <f t="shared" si="0"/>
        <v/>
      </c>
      <c r="N14" s="82" t="str">
        <f>IF(M14="","", VLOOKUP(M14,TRATAMENTO!$AF$9:$AG$518,2,FALSE()))</f>
        <v/>
      </c>
      <c r="O14" s="83" t="str">
        <f t="shared" si="1"/>
        <v/>
      </c>
    </row>
    <row r="15" spans="1:15" ht="47.25" customHeight="1" x14ac:dyDescent="0.25">
      <c r="A15" s="74" t="str">
        <f>IF(RISCOS!E17="","",RISCOS!E17)</f>
        <v/>
      </c>
      <c r="B15" s="220"/>
      <c r="C15" s="221"/>
      <c r="D15" s="219"/>
      <c r="E15" s="219"/>
      <c r="F15" s="219"/>
      <c r="G15" s="74" t="e">
        <f t="shared" si="2"/>
        <v>#VALUE!</v>
      </c>
      <c r="H15" s="74" t="str">
        <f t="shared" si="3"/>
        <v/>
      </c>
      <c r="I15" s="219"/>
      <c r="J15" s="74" t="e">
        <f t="shared" si="4"/>
        <v>#VALUE!</v>
      </c>
      <c r="K15" s="74" t="str">
        <f t="shared" si="5"/>
        <v/>
      </c>
      <c r="L15" s="80"/>
      <c r="M15" s="81" t="str">
        <f t="shared" si="0"/>
        <v/>
      </c>
      <c r="N15" s="82" t="str">
        <f>IF(M15="","", VLOOKUP(M15,TRATAMENTO!$AF$9:$AG$518,2,FALSE()))</f>
        <v/>
      </c>
      <c r="O15" s="83" t="str">
        <f t="shared" si="1"/>
        <v/>
      </c>
    </row>
    <row r="16" spans="1:15" ht="47.25" customHeight="1" x14ac:dyDescent="0.25">
      <c r="A16" s="84" t="str">
        <f>IF(RISCOS!E18="","",RISCOS!E18)</f>
        <v/>
      </c>
      <c r="B16" s="220"/>
      <c r="C16" s="221"/>
      <c r="D16" s="219"/>
      <c r="E16" s="219"/>
      <c r="F16" s="219"/>
      <c r="G16" s="85" t="e">
        <f t="shared" si="2"/>
        <v>#VALUE!</v>
      </c>
      <c r="H16" s="85" t="str">
        <f t="shared" si="3"/>
        <v/>
      </c>
      <c r="I16" s="219"/>
      <c r="J16" s="85" t="e">
        <f t="shared" si="4"/>
        <v>#VALUE!</v>
      </c>
      <c r="K16" s="85" t="str">
        <f t="shared" si="5"/>
        <v/>
      </c>
      <c r="L16" s="86"/>
      <c r="M16" s="87" t="str">
        <f t="shared" si="0"/>
        <v/>
      </c>
      <c r="N16" s="88" t="str">
        <f>IF(M16="","", VLOOKUP(M16,TRATAMENTO!$AF$9:$AG$518,2,FALSE()))</f>
        <v/>
      </c>
      <c r="O16" s="89" t="str">
        <f t="shared" si="1"/>
        <v/>
      </c>
    </row>
    <row r="17" spans="1:15" ht="47.25" customHeight="1" x14ac:dyDescent="0.25">
      <c r="A17" s="90" t="str">
        <f>IF(RISCOS!E19="","",RISCOS!E19)</f>
        <v/>
      </c>
      <c r="B17" s="218">
        <f>RISCOS!I19</f>
        <v>0</v>
      </c>
      <c r="C17" s="218" t="str">
        <f>RISCOS!D19</f>
        <v>R02 - [Etapa/Atividade de Execução + Deficiente, inadequado, inconsistente]</v>
      </c>
      <c r="D17" s="218">
        <f>RISCOS!J19</f>
        <v>0</v>
      </c>
      <c r="E17" s="219">
        <f>RISCOS!G19</f>
        <v>0</v>
      </c>
      <c r="F17" s="218" t="str">
        <f>IF(Med_X_Riscos!C7="X",TRATAMENTO!E9 &amp; " ||| ","") &amp;
IF(Med_X_Riscos!C8="X",TRATAMENTO!E19 &amp; " ||| ","") &amp;
IF(Med_X_Riscos!C9="X",TRATAMENTO!E29 &amp; " ||| ","") &amp;
IF(Med_X_Riscos!C10="X",TRATAMENTO!E39 &amp; " ||| ","") &amp;
IF(Med_X_Riscos!C11="X",TRATAMENTO!E49 &amp; " ||| ","") &amp;
IF(Med_X_Riscos!C12="X",TRATAMENTO!E59 &amp; " ||| ","") &amp;
IF(Med_X_Riscos!C13="X",TRATAMENTO!E69 &amp; " ||| ","") &amp;
IF(Med_X_Riscos!C14="X",TRATAMENTO!E79 &amp; " ||| ","") &amp;
IF(Med_X_Riscos!C15="X",TRATAMENTO!E89 &amp; " ||| ","") &amp;
IF(Med_X_Riscos!C16="X",TRATAMENTO!E99 &amp; " ||| ","") &amp;
IF(Med_X_Riscos!C17="X",TRATAMENTO!E109 &amp; " ||| ","") &amp;
IF(Med_X_Riscos!C18="X",TRATAMENTO!E119 &amp; " ||| ","") &amp;
IF(Med_X_Riscos!C19="X",TRATAMENTO!E129 &amp; " ||| ","") &amp;
IF(Med_X_Riscos!C20="X",TRATAMENTO!E139 &amp; " ||| ","") &amp;
IF(Med_X_Riscos!C21="X",TRATAMENTO!E149 &amp; " ||| ","") &amp;
IF(Med_X_Riscos!C22="X",TRATAMENTO!E159 &amp; " ||| ","") &amp;
IF(Med_X_Riscos!C23="X",TRATAMENTO!E169 &amp; " ||| ","") &amp;
IF(Med_X_Riscos!C24="X",TRATAMENTO!E179 &amp; " ||| ","") &amp;
IF(Med_X_Riscos!C25="X",TRATAMENTO!E189 &amp; " ||| ","") &amp;
IF(Med_X_Riscos!C26="X",TRATAMENTO!E199 &amp; " ||| ","") &amp;
IF(Med_X_Riscos!C27="X",TRATAMENTO!E209 &amp; " ||| ","") &amp;
IF(Med_X_Riscos!C28="X",TRATAMENTO!E219 &amp; " ||| ","") &amp;
IF(Med_X_Riscos!C29="X",TRATAMENTO!E229 &amp; " ||| ","") &amp;
IF(Med_X_Riscos!C30="X",TRATAMENTO!E239 &amp; " ||| ","") &amp;
IF(Med_X_Riscos!C31="X",TRATAMENTO!E249 &amp; " ||| ","") &amp;
IF(Med_X_Riscos!C32="X",TRATAMENTO!E259 &amp; " ||| ","") &amp;
IF(Med_X_Riscos!C33="X",TRATAMENTO!E269 &amp; " ||| ","") &amp;
IF(Med_X_Riscos!C34="X",TRATAMENTO!E279 &amp; " ||| ","") &amp;
IF(Med_X_Riscos!C35="X",TRATAMENTO!E289 &amp; " ||| ","") &amp;
IF(Med_X_Riscos!C36="X",TRATAMENTO!E299 &amp; " ||| ","") &amp;
IF(Med_X_Riscos!C37="X",TRATAMENTO!E309 &amp; " ||| ","") &amp;
IF(Med_X_Riscos!C38="X",TRATAMENTO!E319 &amp; " ||| ","") &amp;
IF(Med_X_Riscos!C39="X",TRATAMENTO!E329 &amp; " ||| ","") &amp;
IF(Med_X_Riscos!C40="X",TRATAMENTO!E339 &amp; " ||| ","") &amp;
IF(Med_X_Riscos!C41="X",TRATAMENTO!E349 &amp; " ||| ","") &amp;
IF(Med_X_Riscos!C42="X",TRATAMENTO!E359 &amp; " ||| ","") &amp;
IF(Med_X_Riscos!C43="X",TRATAMENTO!E369 &amp; " ||| ","") &amp;
IF(Med_X_Riscos!C44="X",TRATAMENTO!E379 &amp; " ||| ","") &amp;
IF(Med_X_Riscos!C45="X",TRATAMENTO!E389 &amp; " ||| ","") &amp;
IF(Med_X_Riscos!C46="X",TRATAMENTO!E399 &amp; " ||| ","") &amp;
IF(Med_X_Riscos!C47="X",TRATAMENTO!E409 &amp; " ||| ","") &amp;
IF(Med_X_Riscos!C48="X",TRATAMENTO!E419 &amp; " ||| ","") &amp;
IF(Med_X_Riscos!C49="X",TRATAMENTO!E429 &amp; " ||| ","") &amp;
IF(Med_X_Riscos!C50="X",TRATAMENTO!E439 &amp; " ||| ","") &amp;
IF(Med_X_Riscos!C51="X",TRATAMENTO!E449 &amp; " ||| ","") &amp;
IF(Med_X_Riscos!C52="X",TRATAMENTO!E459 &amp; " ||| ","") &amp;
IF(Med_X_Riscos!C53="X",TRATAMENTO!E469 &amp; " ||| ","") &amp;
IF(Med_X_Riscos!C54="X",TRATAMENTO!E479 &amp; " ||| ","") &amp;
IF(Med_X_Riscos!C55="X",TRATAMENTO!E489 &amp; " ||| ","") &amp;
IF(Med_X_Riscos!C56="X",TRATAMENTO!E499 &amp; " ||| ","") &amp;
IF(Med_X_Riscos!C57="X",TRATAMENTO!E509 &amp; " ||| ","")</f>
        <v xml:space="preserve">Mt01 -  ||| </v>
      </c>
      <c r="G17" s="75">
        <f>SEARCH(" ||| ",$F$17,1)</f>
        <v>8</v>
      </c>
      <c r="H17" s="91" t="str">
        <f>IF(ISERROR(G17),"",MID(F17,1,G17-1))</f>
        <v xml:space="preserve">Mt01 - </v>
      </c>
      <c r="I17" s="218" t="str">
        <f>IF(Med_X_Riscos!C7="X",TRATAMENTO!L9&amp; " ||| ","") &amp;
IF(Med_X_Riscos!C8="X",TRATAMENTO!L19&amp; " ||| ","") &amp;
IF(Med_X_Riscos!C9="X",TRATAMENTO!L29&amp; " ||| ","") &amp;
IF(Med_X_Riscos!C10="X",TRATAMENTO!L39&amp; " ||| ","") &amp;
IF(Med_X_Riscos!C11="X",TRATAMENTO!L49&amp; " ||| ","") &amp;
IF(Med_X_Riscos!C12="X",TRATAMENTO!L59&amp; " ||| ","") &amp;
IF(Med_X_Riscos!C13="X",TRATAMENTO!L69&amp; " ||| ","") &amp;
IF(Med_X_Riscos!C14="X",TRATAMENTO!L79&amp; " ||| ","") &amp;
IF(Med_X_Riscos!C15="X",TRATAMENTO!L89&amp; " ||| ","") &amp;
IF(Med_X_Riscos!C16="X",TRATAMENTO!L99&amp; " ||| ","") &amp;
IF(Med_X_Riscos!C17="X",TRATAMENTO!L109&amp; " ||| ","") &amp;
IF(Med_X_Riscos!C18="X",TRATAMENTO!L119&amp; " ||| ","") &amp;
IF(Med_X_Riscos!C19="X",TRATAMENTO!L129&amp; " ||| ","") &amp;
IF(Med_X_Riscos!C20="X",TRATAMENTO!L139&amp; " ||| ","") &amp;
IF(Med_X_Riscos!C21="X",TRATAMENTO!L149&amp; " ||| ","") &amp;
IF(Med_X_Riscos!C22="X",TRATAMENTO!L159&amp; " ||| ","") &amp;
IF(Med_X_Riscos!C23="X",TRATAMENTO!L169&amp; " ||| ","") &amp;
IF(Med_X_Riscos!C24="X",TRATAMENTO!L179&amp; " ||| ","") &amp;
IF(Med_X_Riscos!C25="X",TRATAMENTO!L189&amp; " ||| ","") &amp;
IF(Med_X_Riscos!C26="X",TRATAMENTO!L199&amp; " ||| ","") &amp;
IF(Med_X_Riscos!C27="X",TRATAMENTO!L209&amp; " ||| ","") &amp;
IF(Med_X_Riscos!C28="X",TRATAMENTO!L219&amp; " ||| ","") &amp;
IF(Med_X_Riscos!C29="X",TRATAMENTO!L229&amp; " ||| ","") &amp;
IF(Med_X_Riscos!C30="X",TRATAMENTO!L239&amp; " ||| ","") &amp;
IF(Med_X_Riscos!C31="X",TRATAMENTO!L249&amp; " ||| ","") &amp;
IF(Med_X_Riscos!C32="X",TRATAMENTO!L259&amp; " ||| ","") &amp;
IF(Med_X_Riscos!C33="X",TRATAMENTO!L269&amp; " ||| ","") &amp;
IF(Med_X_Riscos!C34="X",TRATAMENTO!L279&amp; " ||| ","") &amp;
IF(Med_X_Riscos!C35="X",TRATAMENTO!L289&amp; " ||| ","") &amp;
IF(Med_X_Riscos!C36="X",TRATAMENTO!L299&amp; " ||| ","") &amp;
IF(Med_X_Riscos!C37="X",TRATAMENTO!L309&amp; " ||| ","") &amp;
IF(Med_X_Riscos!C38="X",TRATAMENTO!L319&amp; " ||| ","") &amp;
IF(Med_X_Riscos!C39="X",TRATAMENTO!L329&amp; " ||| ","") &amp;
IF(Med_X_Riscos!C40="X",TRATAMENTO!L339&amp; " ||| ","") &amp;
IF(Med_X_Riscos!C41="X",TRATAMENTO!L349&amp; " ||| ","") &amp;
IF(Med_X_Riscos!C42="X",TRATAMENTO!L359&amp; " ||| ","") &amp;
IF(Med_X_Riscos!C43="X",TRATAMENTO!L369&amp; " ||| ","") &amp;
IF(Med_X_Riscos!C44="X",TRATAMENTO!L379&amp; " ||| ","") &amp;
IF(Med_X_Riscos!C45="X",TRATAMENTO!L389&amp; " ||| ","") &amp;
IF(Med_X_Riscos!C46="X",TRATAMENTO!L399&amp; " ||| ","") &amp;
IF(Med_X_Riscos!C47="X",TRATAMENTO!L409&amp; " ||| ","") &amp;
IF(Med_X_Riscos!C48="X",TRATAMENTO!L419&amp; " ||| ","") &amp;
IF(Med_X_Riscos!C49="X",TRATAMENTO!L429&amp; " ||| ","") &amp;
IF(Med_X_Riscos!C50="X",TRATAMENTO!L439&amp; " ||| ","") &amp;
IF(Med_X_Riscos!C51="X",TRATAMENTO!L449&amp; " ||| ","") &amp;
IF(Med_X_Riscos!C52="X",TRATAMENTO!L459&amp; " ||| ","") &amp;
IF(Med_X_Riscos!C53="X",TRATAMENTO!L469&amp; " ||| ","") &amp;
IF(Med_X_Riscos!C54="X",TRATAMENTO!L479&amp; " ||| ","") &amp;
IF(Med_X_Riscos!C55="X",TRATAMENTO!L489&amp; " ||| ","") &amp;
IF(Med_X_Riscos!C56="X",TRATAMENTO!L499&amp; " ||| ","") &amp;
IF(Med_X_Riscos!C57="X",TRATAMENTO!L509&amp; " ||| ","")</f>
        <v xml:space="preserve"> ||| </v>
      </c>
      <c r="J17" s="91">
        <f>SEARCH(" ||| ",$I$17,1)</f>
        <v>1</v>
      </c>
      <c r="K17" s="91" t="str">
        <f>IF(ISERROR(J17),"",MID($I$17,1,J17-1))</f>
        <v/>
      </c>
      <c r="L17" s="76"/>
      <c r="M17" s="92" t="str">
        <f t="shared" si="0"/>
        <v>Mt01</v>
      </c>
      <c r="N17" s="78" t="str">
        <f>IF(M17="","", VLOOKUP(M17,TRATAMENTO!$AF$9:$AG$518,2,FALSE()))</f>
        <v xml:space="preserve">- R01 - [Etapa/Atividade de Execução + Deficiente, inadequado, inconsistente]
- R02 - [Etapa/Atividade de Execução + Deficiente, inadequado, inconsistente]
</v>
      </c>
      <c r="O17" s="79" t="str">
        <f t="shared" si="1"/>
        <v xml:space="preserve">R01   R02   </v>
      </c>
    </row>
    <row r="18" spans="1:15" ht="47.25" customHeight="1" x14ac:dyDescent="0.25">
      <c r="A18" s="93" t="str">
        <f>IF(RISCOS!E20="","",RISCOS!E20)</f>
        <v/>
      </c>
      <c r="B18" s="218"/>
      <c r="C18" s="218"/>
      <c r="D18" s="218"/>
      <c r="E18" s="219"/>
      <c r="F18" s="218"/>
      <c r="G18" s="74" t="e">
        <f t="shared" ref="G18:G26" si="6">SEARCH(" ||| ",$F$17,G17+1)</f>
        <v>#VALUE!</v>
      </c>
      <c r="H18" s="74" t="str">
        <f t="shared" ref="H18:H26" si="7">IF(ISERROR(G18),"", MID($F$17,G17+5,G18-G17-5))</f>
        <v/>
      </c>
      <c r="I18" s="218"/>
      <c r="J18" s="94" t="e">
        <f t="shared" ref="J18:J26" si="8">SEARCH(" ||| ",$I$17,J17+1)</f>
        <v>#VALUE!</v>
      </c>
      <c r="K18" s="94" t="str">
        <f t="shared" ref="K18:K26" si="9">IF(ISERROR(J18),"", MID($I$17,J17+5,J18-J17-5))</f>
        <v/>
      </c>
      <c r="L18" s="80"/>
      <c r="M18" s="95" t="str">
        <f t="shared" si="0"/>
        <v/>
      </c>
      <c r="N18" s="82" t="str">
        <f>IF(M18="","", VLOOKUP(M18,TRATAMENTO!$AF$9:$AG$518,2,FALSE()))</f>
        <v/>
      </c>
      <c r="O18" s="83" t="str">
        <f t="shared" si="1"/>
        <v/>
      </c>
    </row>
    <row r="19" spans="1:15" ht="47.25" customHeight="1" x14ac:dyDescent="0.25">
      <c r="A19" s="93" t="str">
        <f>IF(RISCOS!E21="","",RISCOS!E21)</f>
        <v/>
      </c>
      <c r="B19" s="218"/>
      <c r="C19" s="218"/>
      <c r="D19" s="218"/>
      <c r="E19" s="219"/>
      <c r="F19" s="218"/>
      <c r="G19" s="74" t="e">
        <f t="shared" si="6"/>
        <v>#VALUE!</v>
      </c>
      <c r="H19" s="74" t="str">
        <f t="shared" si="7"/>
        <v/>
      </c>
      <c r="I19" s="218"/>
      <c r="J19" s="94" t="e">
        <f t="shared" si="8"/>
        <v>#VALUE!</v>
      </c>
      <c r="K19" s="94" t="str">
        <f t="shared" si="9"/>
        <v/>
      </c>
      <c r="L19" s="80"/>
      <c r="M19" s="95" t="str">
        <f t="shared" si="0"/>
        <v/>
      </c>
      <c r="N19" s="82" t="str">
        <f>IF(M19="","", VLOOKUP(M19,TRATAMENTO!$AF$9:$AG$518,2,FALSE()))</f>
        <v/>
      </c>
      <c r="O19" s="83" t="str">
        <f t="shared" si="1"/>
        <v/>
      </c>
    </row>
    <row r="20" spans="1:15" ht="47.25" customHeight="1" x14ac:dyDescent="0.25">
      <c r="A20" s="93" t="str">
        <f>IF(RISCOS!E22="","",RISCOS!E22)</f>
        <v/>
      </c>
      <c r="B20" s="218"/>
      <c r="C20" s="218"/>
      <c r="D20" s="218"/>
      <c r="E20" s="219"/>
      <c r="F20" s="218"/>
      <c r="G20" s="74" t="e">
        <f t="shared" si="6"/>
        <v>#VALUE!</v>
      </c>
      <c r="H20" s="74" t="str">
        <f t="shared" si="7"/>
        <v/>
      </c>
      <c r="I20" s="218"/>
      <c r="J20" s="94" t="e">
        <f t="shared" si="8"/>
        <v>#VALUE!</v>
      </c>
      <c r="K20" s="94" t="str">
        <f t="shared" si="9"/>
        <v/>
      </c>
      <c r="L20" s="80"/>
      <c r="M20" s="95" t="str">
        <f t="shared" si="0"/>
        <v/>
      </c>
      <c r="N20" s="82" t="str">
        <f>IF(M20="","", VLOOKUP(M20,TRATAMENTO!$AF$9:$AG$518,2,FALSE()))</f>
        <v/>
      </c>
      <c r="O20" s="83" t="str">
        <f t="shared" si="1"/>
        <v/>
      </c>
    </row>
    <row r="21" spans="1:15" ht="47.25" customHeight="1" x14ac:dyDescent="0.25">
      <c r="A21" s="93" t="str">
        <f>IF(RISCOS!E23="","",RISCOS!E23)</f>
        <v/>
      </c>
      <c r="B21" s="218"/>
      <c r="C21" s="218"/>
      <c r="D21" s="218"/>
      <c r="E21" s="219"/>
      <c r="F21" s="218"/>
      <c r="G21" s="74" t="e">
        <f t="shared" si="6"/>
        <v>#VALUE!</v>
      </c>
      <c r="H21" s="74" t="str">
        <f t="shared" si="7"/>
        <v/>
      </c>
      <c r="I21" s="218"/>
      <c r="J21" s="94" t="e">
        <f t="shared" si="8"/>
        <v>#VALUE!</v>
      </c>
      <c r="K21" s="94" t="str">
        <f t="shared" si="9"/>
        <v/>
      </c>
      <c r="L21" s="80"/>
      <c r="M21" s="95" t="str">
        <f t="shared" si="0"/>
        <v/>
      </c>
      <c r="N21" s="82" t="str">
        <f>IF(M21="","", VLOOKUP(M21,TRATAMENTO!$AF$9:$AG$518,2,FALSE()))</f>
        <v/>
      </c>
      <c r="O21" s="83" t="str">
        <f t="shared" si="1"/>
        <v/>
      </c>
    </row>
    <row r="22" spans="1:15" ht="47.25" customHeight="1" x14ac:dyDescent="0.25">
      <c r="A22" s="93" t="str">
        <f>IF(RISCOS!E24="","",RISCOS!E24)</f>
        <v/>
      </c>
      <c r="B22" s="218"/>
      <c r="C22" s="218"/>
      <c r="D22" s="218"/>
      <c r="E22" s="219"/>
      <c r="F22" s="218"/>
      <c r="G22" s="74" t="e">
        <f t="shared" si="6"/>
        <v>#VALUE!</v>
      </c>
      <c r="H22" s="74" t="str">
        <f t="shared" si="7"/>
        <v/>
      </c>
      <c r="I22" s="218"/>
      <c r="J22" s="94" t="e">
        <f t="shared" si="8"/>
        <v>#VALUE!</v>
      </c>
      <c r="K22" s="94" t="str">
        <f t="shared" si="9"/>
        <v/>
      </c>
      <c r="L22" s="80"/>
      <c r="M22" s="95" t="str">
        <f t="shared" si="0"/>
        <v/>
      </c>
      <c r="N22" s="82" t="str">
        <f>IF(M22="","", VLOOKUP(M22,TRATAMENTO!$AF$9:$AG$518,2,FALSE()))</f>
        <v/>
      </c>
      <c r="O22" s="83" t="str">
        <f t="shared" si="1"/>
        <v/>
      </c>
    </row>
    <row r="23" spans="1:15" ht="47.25" customHeight="1" x14ac:dyDescent="0.25">
      <c r="A23" s="93" t="str">
        <f>IF(RISCOS!E25="","",RISCOS!E25)</f>
        <v/>
      </c>
      <c r="B23" s="218"/>
      <c r="C23" s="218"/>
      <c r="D23" s="218"/>
      <c r="E23" s="219"/>
      <c r="F23" s="218"/>
      <c r="G23" s="74" t="e">
        <f t="shared" si="6"/>
        <v>#VALUE!</v>
      </c>
      <c r="H23" s="74" t="str">
        <f t="shared" si="7"/>
        <v/>
      </c>
      <c r="I23" s="218"/>
      <c r="J23" s="94" t="e">
        <f t="shared" si="8"/>
        <v>#VALUE!</v>
      </c>
      <c r="K23" s="94" t="str">
        <f t="shared" si="9"/>
        <v/>
      </c>
      <c r="L23" s="80"/>
      <c r="M23" s="95" t="str">
        <f t="shared" si="0"/>
        <v/>
      </c>
      <c r="N23" s="82" t="str">
        <f>IF(M23="","", VLOOKUP(M23,TRATAMENTO!$AF$9:$AG$518,2,FALSE()))</f>
        <v/>
      </c>
      <c r="O23" s="83" t="str">
        <f t="shared" si="1"/>
        <v/>
      </c>
    </row>
    <row r="24" spans="1:15" ht="47.25" customHeight="1" x14ac:dyDescent="0.25">
      <c r="A24" s="93" t="str">
        <f>IF(RISCOS!E26="","",RISCOS!E26)</f>
        <v/>
      </c>
      <c r="B24" s="218"/>
      <c r="C24" s="218"/>
      <c r="D24" s="218"/>
      <c r="E24" s="219"/>
      <c r="F24" s="218"/>
      <c r="G24" s="74" t="e">
        <f t="shared" si="6"/>
        <v>#VALUE!</v>
      </c>
      <c r="H24" s="74" t="str">
        <f t="shared" si="7"/>
        <v/>
      </c>
      <c r="I24" s="218"/>
      <c r="J24" s="94" t="e">
        <f t="shared" si="8"/>
        <v>#VALUE!</v>
      </c>
      <c r="K24" s="94" t="str">
        <f t="shared" si="9"/>
        <v/>
      </c>
      <c r="L24" s="80"/>
      <c r="M24" s="95" t="str">
        <f t="shared" si="0"/>
        <v/>
      </c>
      <c r="N24" s="82" t="str">
        <f>IF(M24="","", VLOOKUP(M24,TRATAMENTO!$AF$9:$AG$518,2,FALSE()))</f>
        <v/>
      </c>
      <c r="O24" s="83" t="str">
        <f t="shared" si="1"/>
        <v/>
      </c>
    </row>
    <row r="25" spans="1:15" ht="47.25" customHeight="1" x14ac:dyDescent="0.25">
      <c r="A25" s="93" t="str">
        <f>IF(RISCOS!E27="","",RISCOS!E27)</f>
        <v/>
      </c>
      <c r="B25" s="218"/>
      <c r="C25" s="218"/>
      <c r="D25" s="218"/>
      <c r="E25" s="219"/>
      <c r="F25" s="218"/>
      <c r="G25" s="74" t="e">
        <f t="shared" si="6"/>
        <v>#VALUE!</v>
      </c>
      <c r="H25" s="74" t="str">
        <f t="shared" si="7"/>
        <v/>
      </c>
      <c r="I25" s="218"/>
      <c r="J25" s="94" t="e">
        <f t="shared" si="8"/>
        <v>#VALUE!</v>
      </c>
      <c r="K25" s="94" t="str">
        <f t="shared" si="9"/>
        <v/>
      </c>
      <c r="L25" s="80"/>
      <c r="M25" s="95" t="str">
        <f t="shared" si="0"/>
        <v/>
      </c>
      <c r="N25" s="82" t="str">
        <f>IF(M25="","", VLOOKUP(M25,TRATAMENTO!$AF$9:$AG$518,2,FALSE()))</f>
        <v/>
      </c>
      <c r="O25" s="83" t="str">
        <f t="shared" si="1"/>
        <v/>
      </c>
    </row>
    <row r="26" spans="1:15" ht="47.25" customHeight="1" x14ac:dyDescent="0.25">
      <c r="A26" s="96" t="str">
        <f>IF(RISCOS!E28="","",RISCOS!E28)</f>
        <v/>
      </c>
      <c r="B26" s="218"/>
      <c r="C26" s="218"/>
      <c r="D26" s="218"/>
      <c r="E26" s="219"/>
      <c r="F26" s="218"/>
      <c r="G26" s="85" t="e">
        <f t="shared" si="6"/>
        <v>#VALUE!</v>
      </c>
      <c r="H26" s="85" t="str">
        <f t="shared" si="7"/>
        <v/>
      </c>
      <c r="I26" s="218"/>
      <c r="J26" s="97" t="e">
        <f t="shared" si="8"/>
        <v>#VALUE!</v>
      </c>
      <c r="K26" s="97" t="str">
        <f t="shared" si="9"/>
        <v/>
      </c>
      <c r="L26" s="86"/>
      <c r="M26" s="98" t="str">
        <f t="shared" si="0"/>
        <v/>
      </c>
      <c r="N26" s="88" t="str">
        <f>IF(M26="","", VLOOKUP(M26,TRATAMENTO!$AF$9:$AG$518,2,FALSE()))</f>
        <v/>
      </c>
      <c r="O26" s="89" t="str">
        <f t="shared" si="1"/>
        <v/>
      </c>
    </row>
    <row r="27" spans="1:15" ht="47.25" customHeight="1" x14ac:dyDescent="0.25">
      <c r="A27" s="90" t="str">
        <f>IF(RISCOS!E29="","",RISCOS!E29)</f>
        <v/>
      </c>
      <c r="B27" s="218">
        <f>RISCOS!I29</f>
        <v>0</v>
      </c>
      <c r="C27" s="218" t="str">
        <f>RISCOS!D29</f>
        <v>R03 - [Etapa/Atividade de Execução + Deficiente, inadequado, inconsistente]</v>
      </c>
      <c r="D27" s="218">
        <f>RISCOS!J29</f>
        <v>0</v>
      </c>
      <c r="E27" s="219">
        <f>RISCOS!G29</f>
        <v>0</v>
      </c>
      <c r="F27" s="218" t="str">
        <f>IF(Med_X_Riscos!D7="X",TRATAMENTO!E9 &amp; " ||| ","") &amp;
IF(Med_X_Riscos!D8="X",TRATAMENTO!E19 &amp; " ||| ","") &amp;
IF(Med_X_Riscos!D9="X",TRATAMENTO!E29 &amp; " ||| ","") &amp;
IF(Med_X_Riscos!D10="X",TRATAMENTO!E39 &amp; " ||| ","") &amp;
IF(Med_X_Riscos!D11="X",TRATAMENTO!E49 &amp; " ||| ","") &amp;
IF(Med_X_Riscos!D12="X",TRATAMENTO!E59 &amp; " ||| ","") &amp;
IF(Med_X_Riscos!D13="X",TRATAMENTO!E69 &amp; " ||| ","") &amp;
IF(Med_X_Riscos!D14="X",TRATAMENTO!E79 &amp; " ||| ","") &amp;
IF(Med_X_Riscos!D15="X",TRATAMENTO!E89 &amp; " ||| ","") &amp;
IF(Med_X_Riscos!D16="X",TRATAMENTO!E99 &amp; " ||| ","") &amp;
IF(Med_X_Riscos!D17="X",TRATAMENTO!E109 &amp; " ||| ","") &amp;
IF(Med_X_Riscos!D18="X",TRATAMENTO!E119 &amp; " ||| ","") &amp;
IF(Med_X_Riscos!D19="X",TRATAMENTO!E129 &amp; " ||| ","") &amp;
IF(Med_X_Riscos!D20="X",TRATAMENTO!E139 &amp; " ||| ","") &amp;
IF(Med_X_Riscos!D21="X",TRATAMENTO!E149 &amp; " ||| ","") &amp;
IF(Med_X_Riscos!D22="X",TRATAMENTO!E159 &amp; " ||| ","") &amp;
IF(Med_X_Riscos!D23="X",TRATAMENTO!E169 &amp; " ||| ","") &amp;
IF(Med_X_Riscos!D24="X",TRATAMENTO!E179 &amp; " ||| ","") &amp;
IF(Med_X_Riscos!D25="X",TRATAMENTO!E189 &amp; " ||| ","") &amp;
IF(Med_X_Riscos!D26="X",TRATAMENTO!E199 &amp; " ||| ","") &amp;
IF(Med_X_Riscos!D27="X",TRATAMENTO!E209 &amp; " ||| ","") &amp;
IF(Med_X_Riscos!D28="X",TRATAMENTO!E219 &amp; " ||| ","") &amp;
IF(Med_X_Riscos!D29="X",TRATAMENTO!E229 &amp; " ||| ","") &amp;
IF(Med_X_Riscos!D30="X",TRATAMENTO!E239 &amp; " ||| ","") &amp;
IF(Med_X_Riscos!D31="X",TRATAMENTO!E249 &amp; " ||| ","") &amp;
IF(Med_X_Riscos!D32="X",TRATAMENTO!E259 &amp; " ||| ","") &amp;
IF(Med_X_Riscos!D33="X",TRATAMENTO!E269 &amp; " ||| ","") &amp;
IF(Med_X_Riscos!D34="X",TRATAMENTO!E279 &amp; " ||| ","") &amp;
IF(Med_X_Riscos!D35="X",TRATAMENTO!E289 &amp; " ||| ","") &amp;
IF(Med_X_Riscos!D36="X",TRATAMENTO!E299 &amp; " ||| ","") &amp;
IF(Med_X_Riscos!D37="X",TRATAMENTO!E309 &amp; " ||| ","") &amp;
IF(Med_X_Riscos!D38="X",TRATAMENTO!E319 &amp; " ||| ","") &amp;
IF(Med_X_Riscos!D39="X",TRATAMENTO!E329 &amp; " ||| ","") &amp;
IF(Med_X_Riscos!D40="X",TRATAMENTO!E339 &amp; " ||| ","") &amp;
IF(Med_X_Riscos!D41="X",TRATAMENTO!E349 &amp; " ||| ","") &amp;
IF(Med_X_Riscos!D42="X",TRATAMENTO!E359 &amp; " ||| ","") &amp;
IF(Med_X_Riscos!D43="X",TRATAMENTO!E369 &amp; " ||| ","") &amp;
IF(Med_X_Riscos!D44="X",TRATAMENTO!E379 &amp; " ||| ","") &amp;
IF(Med_X_Riscos!D45="X",TRATAMENTO!E389 &amp; " ||| ","") &amp;
IF(Med_X_Riscos!D46="X",TRATAMENTO!E399 &amp; " ||| ","") &amp;
IF(Med_X_Riscos!D47="X",TRATAMENTO!E409 &amp; " ||| ","") &amp;
IF(Med_X_Riscos!D48="X",TRATAMENTO!E419 &amp; " ||| ","") &amp;
IF(Med_X_Riscos!D49="X",TRATAMENTO!E429 &amp; " ||| ","") &amp;
IF(Med_X_Riscos!D50="X",TRATAMENTO!E439 &amp; " ||| ","") &amp;
IF(Med_X_Riscos!D51="X",TRATAMENTO!E449 &amp; " ||| ","") &amp;
IF(Med_X_Riscos!D52="X",TRATAMENTO!E459 &amp; " ||| ","") &amp;
IF(Med_X_Riscos!D53="X",TRATAMENTO!E469 &amp; " ||| ","") &amp;
IF(Med_X_Riscos!D54="X",TRATAMENTO!E479 &amp; " ||| ","") &amp;
IF(Med_X_Riscos!D55="X",TRATAMENTO!E489 &amp; " ||| ","") &amp;
IF(Med_X_Riscos!D56="X",TRATAMENTO!E499 &amp; " ||| ","") &amp;
IF(Med_X_Riscos!D57="X",TRATAMENTO!E509 &amp; " ||| ","")</f>
        <v/>
      </c>
      <c r="G27" s="75" t="e">
        <f>SEARCH(" ||| ",$F$27,1)</f>
        <v>#VALUE!</v>
      </c>
      <c r="H27" s="91" t="str">
        <f>IF(ISERROR(G27),"",MID(F27,1,G27-1))</f>
        <v/>
      </c>
      <c r="I27" s="218" t="str">
        <f>IF(Med_X_Riscos!D7="X",TRATAMENTO!L9&amp; " ||| ","") &amp;
IF(Med_X_Riscos!D8="X",TRATAMENTO!L19&amp; " ||| ","") &amp;
IF(Med_X_Riscos!D9="X",TRATAMENTO!L29&amp; " ||| ","") &amp;
IF(Med_X_Riscos!D10="X",TRATAMENTO!L39&amp; " ||| ","") &amp;
IF(Med_X_Riscos!D11="X",TRATAMENTO!L49&amp; " ||| ","") &amp;
IF(Med_X_Riscos!D12="X",TRATAMENTO!L59&amp; " ||| ","") &amp;
IF(Med_X_Riscos!D13="X",TRATAMENTO!L69&amp; " ||| ","") &amp;
IF(Med_X_Riscos!D14="X",TRATAMENTO!L79&amp; " ||| ","") &amp;
IF(Med_X_Riscos!D15="X",TRATAMENTO!L89&amp; " ||| ","") &amp;
IF(Med_X_Riscos!D16="X",TRATAMENTO!L99&amp; " ||| ","") &amp;
IF(Med_X_Riscos!D17="X",TRATAMENTO!L109&amp; " ||| ","") &amp;
IF(Med_X_Riscos!D18="X",TRATAMENTO!L119&amp; " ||| ","") &amp;
IF(Med_X_Riscos!D19="X",TRATAMENTO!L129&amp; " ||| ","") &amp;
IF(Med_X_Riscos!D20="X",TRATAMENTO!L139&amp; " ||| ","") &amp;
IF(Med_X_Riscos!D21="X",TRATAMENTO!L149&amp; " ||| ","") &amp;
IF(Med_X_Riscos!D22="X",TRATAMENTO!L159&amp; " ||| ","") &amp;
IF(Med_X_Riscos!D23="X",TRATAMENTO!L169&amp; " ||| ","") &amp;
IF(Med_X_Riscos!D24="X",TRATAMENTO!L179&amp; " ||| ","") &amp;
IF(Med_X_Riscos!D25="X",TRATAMENTO!L189&amp; " ||| ","") &amp;
IF(Med_X_Riscos!D26="X",TRATAMENTO!L199&amp; " ||| ","") &amp;
IF(Med_X_Riscos!D27="X",TRATAMENTO!L209&amp; " ||| ","") &amp;
IF(Med_X_Riscos!D28="X",TRATAMENTO!L219&amp; " ||| ","") &amp;
IF(Med_X_Riscos!D29="X",TRATAMENTO!L229&amp; " ||| ","") &amp;
IF(Med_X_Riscos!D30="X",TRATAMENTO!L239&amp; " ||| ","") &amp;
IF(Med_X_Riscos!D31="X",TRATAMENTO!L249&amp; " ||| ","") &amp;
IF(Med_X_Riscos!D32="X",TRATAMENTO!L259&amp; " ||| ","") &amp;
IF(Med_X_Riscos!D33="X",TRATAMENTO!L269&amp; " ||| ","") &amp;
IF(Med_X_Riscos!D34="X",TRATAMENTO!L279&amp; " ||| ","") &amp;
IF(Med_X_Riscos!D35="X",TRATAMENTO!L289&amp; " ||| ","") &amp;
IF(Med_X_Riscos!D36="X",TRATAMENTO!L299&amp; " ||| ","") &amp;
IF(Med_X_Riscos!D37="X",TRATAMENTO!L309&amp; " ||| ","") &amp;
IF(Med_X_Riscos!D38="X",TRATAMENTO!L319&amp; " ||| ","") &amp;
IF(Med_X_Riscos!D39="X",TRATAMENTO!L329&amp; " ||| ","") &amp;
IF(Med_X_Riscos!D40="X",TRATAMENTO!L339&amp; " ||| ","") &amp;
IF(Med_X_Riscos!D41="X",TRATAMENTO!L349&amp; " ||| ","") &amp;
IF(Med_X_Riscos!D42="X",TRATAMENTO!L359&amp; " ||| ","") &amp;
IF(Med_X_Riscos!D43="X",TRATAMENTO!L369&amp; " ||| ","") &amp;
IF(Med_X_Riscos!D44="X",TRATAMENTO!L379&amp; " ||| ","") &amp;
IF(Med_X_Riscos!D45="X",TRATAMENTO!L389&amp; " ||| ","") &amp;
IF(Med_X_Riscos!D46="X",TRATAMENTO!L399&amp; " ||| ","") &amp;
IF(Med_X_Riscos!D47="X",TRATAMENTO!L409&amp; " ||| ","") &amp;
IF(Med_X_Riscos!D48="X",TRATAMENTO!L419&amp; " ||| ","") &amp;
IF(Med_X_Riscos!D49="X",TRATAMENTO!L429&amp; " ||| ","") &amp;
IF(Med_X_Riscos!D50="X",TRATAMENTO!L439&amp; " ||| ","") &amp;
IF(Med_X_Riscos!D51="X",TRATAMENTO!L449&amp; " ||| ","") &amp;
IF(Med_X_Riscos!D52="X",TRATAMENTO!L459&amp; " ||| ","") &amp;
IF(Med_X_Riscos!D53="X",TRATAMENTO!L469&amp; " ||| ","") &amp;
IF(Med_X_Riscos!D54="X",TRATAMENTO!L479&amp; " ||| ","") &amp;
IF(Med_X_Riscos!D55="X",TRATAMENTO!L489&amp; " ||| ","") &amp;
IF(Med_X_Riscos!D56="X",TRATAMENTO!L499&amp; " ||| ","") &amp;
IF(Med_X_Riscos!D57="X",TRATAMENTO!L509&amp; " ||| ","")</f>
        <v/>
      </c>
      <c r="J27" s="91" t="e">
        <f>SEARCH(" ||| ",$I$27,1)</f>
        <v>#VALUE!</v>
      </c>
      <c r="K27" s="91" t="str">
        <f>IF(ISERROR(J27),"",MID($I$27,1,J27-1))</f>
        <v/>
      </c>
      <c r="L27" s="76"/>
      <c r="M27" s="92" t="str">
        <f t="shared" si="0"/>
        <v/>
      </c>
      <c r="N27" s="78" t="str">
        <f>IF(M27="","", VLOOKUP(M27,TRATAMENTO!$AF$9:$AG$518,2,FALSE()))</f>
        <v/>
      </c>
      <c r="O27" s="79" t="str">
        <f t="shared" si="1"/>
        <v/>
      </c>
    </row>
    <row r="28" spans="1:15" ht="47.25" customHeight="1" x14ac:dyDescent="0.25">
      <c r="A28" s="93" t="str">
        <f>IF(RISCOS!E30="","",RISCOS!E30)</f>
        <v/>
      </c>
      <c r="B28" s="218"/>
      <c r="C28" s="218"/>
      <c r="D28" s="218"/>
      <c r="E28" s="219"/>
      <c r="F28" s="218"/>
      <c r="G28" s="74" t="e">
        <f t="shared" ref="G28:G36" si="10">SEARCH(" ||| ",$F$27,G27+1)</f>
        <v>#VALUE!</v>
      </c>
      <c r="H28" s="74" t="str">
        <f t="shared" ref="H28:H36" si="11">IF(ISERROR(G28),"", MID($F$27,G27+5,G28-G27-5))</f>
        <v/>
      </c>
      <c r="I28" s="218"/>
      <c r="J28" s="94" t="e">
        <f t="shared" ref="J28:J36" si="12">SEARCH(" ||| ",$I$27,J27+1)</f>
        <v>#VALUE!</v>
      </c>
      <c r="K28" s="94" t="str">
        <f t="shared" ref="K28:K36" si="13">IF(ISERROR(J28),"", MID($I$27,J27+5,J28-J27-5))</f>
        <v/>
      </c>
      <c r="L28" s="80"/>
      <c r="M28" s="95" t="str">
        <f t="shared" si="0"/>
        <v/>
      </c>
      <c r="N28" s="82" t="str">
        <f>IF(M28="","", VLOOKUP(M28,TRATAMENTO!$AF$9:$AG$518,2,FALSE()))</f>
        <v/>
      </c>
      <c r="O28" s="83" t="str">
        <f t="shared" si="1"/>
        <v/>
      </c>
    </row>
    <row r="29" spans="1:15" ht="47.25" customHeight="1" x14ac:dyDescent="0.25">
      <c r="A29" s="93" t="str">
        <f>IF(RISCOS!E31="","",RISCOS!E31)</f>
        <v/>
      </c>
      <c r="B29" s="218"/>
      <c r="C29" s="218"/>
      <c r="D29" s="218"/>
      <c r="E29" s="219"/>
      <c r="F29" s="218"/>
      <c r="G29" s="74" t="e">
        <f t="shared" si="10"/>
        <v>#VALUE!</v>
      </c>
      <c r="H29" s="74" t="str">
        <f t="shared" si="11"/>
        <v/>
      </c>
      <c r="I29" s="218"/>
      <c r="J29" s="94" t="e">
        <f t="shared" si="12"/>
        <v>#VALUE!</v>
      </c>
      <c r="K29" s="94" t="str">
        <f t="shared" si="13"/>
        <v/>
      </c>
      <c r="L29" s="80"/>
      <c r="M29" s="95" t="str">
        <f t="shared" si="0"/>
        <v/>
      </c>
      <c r="N29" s="82" t="str">
        <f>IF(M29="","", VLOOKUP(M29,TRATAMENTO!$AF$9:$AG$518,2,FALSE()))</f>
        <v/>
      </c>
      <c r="O29" s="83" t="str">
        <f t="shared" si="1"/>
        <v/>
      </c>
    </row>
    <row r="30" spans="1:15" ht="47.25" customHeight="1" x14ac:dyDescent="0.25">
      <c r="A30" s="93" t="str">
        <f>IF(RISCOS!E32="","",RISCOS!E32)</f>
        <v/>
      </c>
      <c r="B30" s="218"/>
      <c r="C30" s="218"/>
      <c r="D30" s="218"/>
      <c r="E30" s="219"/>
      <c r="F30" s="218"/>
      <c r="G30" s="74" t="e">
        <f t="shared" si="10"/>
        <v>#VALUE!</v>
      </c>
      <c r="H30" s="74" t="str">
        <f t="shared" si="11"/>
        <v/>
      </c>
      <c r="I30" s="218"/>
      <c r="J30" s="94" t="e">
        <f t="shared" si="12"/>
        <v>#VALUE!</v>
      </c>
      <c r="K30" s="94" t="str">
        <f t="shared" si="13"/>
        <v/>
      </c>
      <c r="L30" s="80"/>
      <c r="M30" s="95" t="str">
        <f t="shared" si="0"/>
        <v/>
      </c>
      <c r="N30" s="82" t="str">
        <f>IF(M30="","", VLOOKUP(M30,TRATAMENTO!$AF$9:$AG$518,2,FALSE()))</f>
        <v/>
      </c>
      <c r="O30" s="83" t="str">
        <f t="shared" si="1"/>
        <v/>
      </c>
    </row>
    <row r="31" spans="1:15" ht="47.25" customHeight="1" x14ac:dyDescent="0.25">
      <c r="A31" s="93" t="str">
        <f>IF(RISCOS!E33="","",RISCOS!E33)</f>
        <v/>
      </c>
      <c r="B31" s="218"/>
      <c r="C31" s="218"/>
      <c r="D31" s="218"/>
      <c r="E31" s="219"/>
      <c r="F31" s="218"/>
      <c r="G31" s="74" t="e">
        <f t="shared" si="10"/>
        <v>#VALUE!</v>
      </c>
      <c r="H31" s="74" t="str">
        <f t="shared" si="11"/>
        <v/>
      </c>
      <c r="I31" s="218"/>
      <c r="J31" s="94" t="e">
        <f t="shared" si="12"/>
        <v>#VALUE!</v>
      </c>
      <c r="K31" s="94" t="str">
        <f t="shared" si="13"/>
        <v/>
      </c>
      <c r="L31" s="80"/>
      <c r="M31" s="95" t="str">
        <f t="shared" si="0"/>
        <v/>
      </c>
      <c r="N31" s="82" t="str">
        <f>IF(M31="","", VLOOKUP(M31,TRATAMENTO!$AF$9:$AG$518,2,FALSE()))</f>
        <v/>
      </c>
      <c r="O31" s="83" t="str">
        <f t="shared" si="1"/>
        <v/>
      </c>
    </row>
    <row r="32" spans="1:15" ht="47.25" customHeight="1" x14ac:dyDescent="0.25">
      <c r="A32" s="93" t="str">
        <f>IF(RISCOS!E34="","",RISCOS!E34)</f>
        <v/>
      </c>
      <c r="B32" s="218"/>
      <c r="C32" s="218"/>
      <c r="D32" s="218"/>
      <c r="E32" s="219"/>
      <c r="F32" s="218"/>
      <c r="G32" s="74" t="e">
        <f t="shared" si="10"/>
        <v>#VALUE!</v>
      </c>
      <c r="H32" s="74" t="str">
        <f t="shared" si="11"/>
        <v/>
      </c>
      <c r="I32" s="218"/>
      <c r="J32" s="94" t="e">
        <f t="shared" si="12"/>
        <v>#VALUE!</v>
      </c>
      <c r="K32" s="94" t="str">
        <f t="shared" si="13"/>
        <v/>
      </c>
      <c r="L32" s="80"/>
      <c r="M32" s="95" t="str">
        <f t="shared" si="0"/>
        <v/>
      </c>
      <c r="N32" s="82" t="str">
        <f>IF(M32="","", VLOOKUP(M32,TRATAMENTO!$AF$9:$AG$518,2,FALSE()))</f>
        <v/>
      </c>
      <c r="O32" s="83" t="str">
        <f t="shared" si="1"/>
        <v/>
      </c>
    </row>
    <row r="33" spans="1:15" ht="47.25" customHeight="1" x14ac:dyDescent="0.25">
      <c r="A33" s="93" t="str">
        <f>IF(RISCOS!E35="","",RISCOS!E35)</f>
        <v/>
      </c>
      <c r="B33" s="218"/>
      <c r="C33" s="218"/>
      <c r="D33" s="218"/>
      <c r="E33" s="219"/>
      <c r="F33" s="218"/>
      <c r="G33" s="74" t="e">
        <f t="shared" si="10"/>
        <v>#VALUE!</v>
      </c>
      <c r="H33" s="74" t="str">
        <f t="shared" si="11"/>
        <v/>
      </c>
      <c r="I33" s="218"/>
      <c r="J33" s="94" t="e">
        <f t="shared" si="12"/>
        <v>#VALUE!</v>
      </c>
      <c r="K33" s="94" t="str">
        <f t="shared" si="13"/>
        <v/>
      </c>
      <c r="L33" s="80"/>
      <c r="M33" s="95" t="str">
        <f t="shared" si="0"/>
        <v/>
      </c>
      <c r="N33" s="82" t="str">
        <f>IF(M33="","", VLOOKUP(M33,TRATAMENTO!$AF$9:$AG$518,2,FALSE()))</f>
        <v/>
      </c>
      <c r="O33" s="83" t="str">
        <f t="shared" si="1"/>
        <v/>
      </c>
    </row>
    <row r="34" spans="1:15" ht="47.25" customHeight="1" x14ac:dyDescent="0.25">
      <c r="A34" s="93" t="str">
        <f>IF(RISCOS!E36="","",RISCOS!E36)</f>
        <v/>
      </c>
      <c r="B34" s="218"/>
      <c r="C34" s="218"/>
      <c r="D34" s="218"/>
      <c r="E34" s="219"/>
      <c r="F34" s="218"/>
      <c r="G34" s="74" t="e">
        <f t="shared" si="10"/>
        <v>#VALUE!</v>
      </c>
      <c r="H34" s="74" t="str">
        <f t="shared" si="11"/>
        <v/>
      </c>
      <c r="I34" s="218"/>
      <c r="J34" s="94" t="e">
        <f t="shared" si="12"/>
        <v>#VALUE!</v>
      </c>
      <c r="K34" s="94" t="str">
        <f t="shared" si="13"/>
        <v/>
      </c>
      <c r="L34" s="80"/>
      <c r="M34" s="95" t="str">
        <f t="shared" si="0"/>
        <v/>
      </c>
      <c r="N34" s="82" t="str">
        <f>IF(M34="","", VLOOKUP(M34,TRATAMENTO!$AF$9:$AG$518,2,FALSE()))</f>
        <v/>
      </c>
      <c r="O34" s="83" t="str">
        <f t="shared" si="1"/>
        <v/>
      </c>
    </row>
    <row r="35" spans="1:15" ht="47.25" customHeight="1" x14ac:dyDescent="0.25">
      <c r="A35" s="93" t="str">
        <f>IF(RISCOS!E37="","",RISCOS!E37)</f>
        <v/>
      </c>
      <c r="B35" s="218"/>
      <c r="C35" s="218"/>
      <c r="D35" s="218"/>
      <c r="E35" s="219"/>
      <c r="F35" s="218"/>
      <c r="G35" s="74" t="e">
        <f t="shared" si="10"/>
        <v>#VALUE!</v>
      </c>
      <c r="H35" s="74" t="str">
        <f t="shared" si="11"/>
        <v/>
      </c>
      <c r="I35" s="218"/>
      <c r="J35" s="94" t="e">
        <f t="shared" si="12"/>
        <v>#VALUE!</v>
      </c>
      <c r="K35" s="94" t="str">
        <f t="shared" si="13"/>
        <v/>
      </c>
      <c r="L35" s="80"/>
      <c r="M35" s="95" t="str">
        <f t="shared" si="0"/>
        <v/>
      </c>
      <c r="N35" s="82" t="str">
        <f>IF(M35="","", VLOOKUP(M35,TRATAMENTO!$AF$9:$AG$518,2,FALSE()))</f>
        <v/>
      </c>
      <c r="O35" s="83" t="str">
        <f t="shared" si="1"/>
        <v/>
      </c>
    </row>
    <row r="36" spans="1:15" ht="47.25" customHeight="1" x14ac:dyDescent="0.25">
      <c r="A36" s="96" t="str">
        <f>IF(RISCOS!E38="","",RISCOS!E38)</f>
        <v/>
      </c>
      <c r="B36" s="218"/>
      <c r="C36" s="218"/>
      <c r="D36" s="218"/>
      <c r="E36" s="219"/>
      <c r="F36" s="218"/>
      <c r="G36" s="85" t="e">
        <f t="shared" si="10"/>
        <v>#VALUE!</v>
      </c>
      <c r="H36" s="85" t="str">
        <f t="shared" si="11"/>
        <v/>
      </c>
      <c r="I36" s="218"/>
      <c r="J36" s="97" t="e">
        <f t="shared" si="12"/>
        <v>#VALUE!</v>
      </c>
      <c r="K36" s="97" t="str">
        <f t="shared" si="13"/>
        <v/>
      </c>
      <c r="L36" s="86"/>
      <c r="M36" s="98" t="str">
        <f t="shared" si="0"/>
        <v/>
      </c>
      <c r="N36" s="88" t="str">
        <f>IF(M36="","", VLOOKUP(M36,TRATAMENTO!$AF$9:$AG$518,2,FALSE()))</f>
        <v/>
      </c>
      <c r="O36" s="89" t="str">
        <f t="shared" si="1"/>
        <v/>
      </c>
    </row>
    <row r="37" spans="1:15" ht="47.25" customHeight="1" x14ac:dyDescent="0.25">
      <c r="A37" s="90" t="str">
        <f>IF(RISCOS!E39="","",RISCOS!E39)</f>
        <v/>
      </c>
      <c r="B37" s="218">
        <f>RISCOS!I39</f>
        <v>0</v>
      </c>
      <c r="C37" s="218" t="str">
        <f>RISCOS!D39</f>
        <v>R04 - [Etapa/Atividade de Execução + Deficiente, inadequado, inconsistente]</v>
      </c>
      <c r="D37" s="218">
        <f>RISCOS!J39</f>
        <v>0</v>
      </c>
      <c r="E37" s="219">
        <f>RISCOS!G39</f>
        <v>0</v>
      </c>
      <c r="F37" s="218" t="str">
        <f>IF(Med_X_Riscos!E7="X",TRATAMENTO!E9 &amp; " ||| ","") &amp;
IF(Med_X_Riscos!E8="X",TRATAMENTO!E19 &amp; " ||| ","") &amp;
IF(Med_X_Riscos!E9="X",TRATAMENTO!E29 &amp; " ||| ","") &amp;
IF(Med_X_Riscos!E10="X",TRATAMENTO!E39 &amp; " ||| ","") &amp;
IF(Med_X_Riscos!E11="X",TRATAMENTO!E49 &amp; " ||| ","") &amp;
IF(Med_X_Riscos!E12="X",TRATAMENTO!E59 &amp; " ||| ","") &amp;
IF(Med_X_Riscos!E13="X",TRATAMENTO!E69 &amp; " ||| ","") &amp;
IF(Med_X_Riscos!E14="X",TRATAMENTO!E79 &amp; " ||| ","") &amp;
IF(Med_X_Riscos!E15="X",TRATAMENTO!E89 &amp; " ||| ","") &amp;
IF(Med_X_Riscos!E16="X",TRATAMENTO!E99 &amp; " ||| ","") &amp;
IF(Med_X_Riscos!E17="X",TRATAMENTO!E109 &amp; " ||| ","") &amp;
IF(Med_X_Riscos!E18="X",TRATAMENTO!E119 &amp; " ||| ","") &amp;
IF(Med_X_Riscos!E19="X",TRATAMENTO!E129 &amp; " ||| ","") &amp;
IF(Med_X_Riscos!E20="X",TRATAMENTO!E139 &amp; " ||| ","") &amp;
IF(Med_X_Riscos!E21="X",TRATAMENTO!E149 &amp; " ||| ","") &amp;
IF(Med_X_Riscos!E22="X",TRATAMENTO!E159 &amp; " ||| ","") &amp;
IF(Med_X_Riscos!E23="X",TRATAMENTO!E169 &amp; " ||| ","") &amp;
IF(Med_X_Riscos!E24="X",TRATAMENTO!E179 &amp; " ||| ","") &amp;
IF(Med_X_Riscos!E25="X",TRATAMENTO!E189 &amp; " ||| ","") &amp;
IF(Med_X_Riscos!E26="X",TRATAMENTO!E199 &amp; " ||| ","") &amp;
IF(Med_X_Riscos!E27="X",TRATAMENTO!E209 &amp; " ||| ","") &amp;
IF(Med_X_Riscos!E28="X",TRATAMENTO!E219 &amp; " ||| ","") &amp;
IF(Med_X_Riscos!E29="X",TRATAMENTO!E229 &amp; " ||| ","") &amp;
IF(Med_X_Riscos!E30="X",TRATAMENTO!E239 &amp; " ||| ","") &amp;
IF(Med_X_Riscos!E31="X",TRATAMENTO!E249 &amp; " ||| ","") &amp;
IF(Med_X_Riscos!E32="X",TRATAMENTO!E259 &amp; " ||| ","") &amp;
IF(Med_X_Riscos!E33="X",TRATAMENTO!E269 &amp; " ||| ","") &amp;
IF(Med_X_Riscos!E34="X",TRATAMENTO!E279 &amp; " ||| ","") &amp;
IF(Med_X_Riscos!E35="X",TRATAMENTO!E289 &amp; " ||| ","") &amp;
IF(Med_X_Riscos!E36="X",TRATAMENTO!E299 &amp; " ||| ","") &amp;
IF(Med_X_Riscos!E37="X",TRATAMENTO!E309 &amp; " ||| ","") &amp;
IF(Med_X_Riscos!E38="X",TRATAMENTO!E319 &amp; " ||| ","") &amp;
IF(Med_X_Riscos!E39="X",TRATAMENTO!E329 &amp; " ||| ","") &amp;
IF(Med_X_Riscos!E40="X",TRATAMENTO!E339 &amp; " ||| ","") &amp;
IF(Med_X_Riscos!E41="X",TRATAMENTO!E349 &amp; " ||| ","") &amp;
IF(Med_X_Riscos!E42="X",TRATAMENTO!E359 &amp; " ||| ","") &amp;
IF(Med_X_Riscos!E43="X",TRATAMENTO!E369 &amp; " ||| ","") &amp;
IF(Med_X_Riscos!E44="X",TRATAMENTO!E379 &amp; " ||| ","") &amp;
IF(Med_X_Riscos!E45="X",TRATAMENTO!E389 &amp; " ||| ","") &amp;
IF(Med_X_Riscos!E46="X",TRATAMENTO!E399 &amp; " ||| ","") &amp;
IF(Med_X_Riscos!E47="X",TRATAMENTO!E409 &amp; " ||| ","") &amp;
IF(Med_X_Riscos!E48="X",TRATAMENTO!E419 &amp; " ||| ","") &amp;
IF(Med_X_Riscos!E49="X",TRATAMENTO!E429 &amp; " ||| ","") &amp;
IF(Med_X_Riscos!E50="X",TRATAMENTO!E439 &amp; " ||| ","") &amp;
IF(Med_X_Riscos!E51="X",TRATAMENTO!E449 &amp; " ||| ","") &amp;
IF(Med_X_Riscos!E52="X",TRATAMENTO!E459 &amp; " ||| ","") &amp;
IF(Med_X_Riscos!E53="X",TRATAMENTO!E469 &amp; " ||| ","") &amp;
IF(Med_X_Riscos!E54="X",TRATAMENTO!E479 &amp; " ||| ","") &amp;
IF(Med_X_Riscos!E55="X",TRATAMENTO!E489 &amp; " ||| ","") &amp;
IF(Med_X_Riscos!E56="X",TRATAMENTO!E499 &amp; " ||| ","") &amp;
IF(Med_X_Riscos!E57="X",TRATAMENTO!E509 &amp; " ||| ","")</f>
        <v/>
      </c>
      <c r="G37" s="75" t="e">
        <f>SEARCH(" ||| ",$F$37,1)</f>
        <v>#VALUE!</v>
      </c>
      <c r="H37" s="91" t="str">
        <f>IF(ISERROR(G37),"",MID(F37,1,G37-1))</f>
        <v/>
      </c>
      <c r="I37" s="218" t="str">
        <f>IF(Med_X_Riscos!E7="X",TRATAMENTO!L9&amp; " ||| ","") &amp;
IF(Med_X_Riscos!E8="X",TRATAMENTO!L19&amp; " ||| ","") &amp;
IF(Med_X_Riscos!E9="X",TRATAMENTO!L29&amp; " ||| ","") &amp;
IF(Med_X_Riscos!E10="X",TRATAMENTO!L39&amp; " ||| ","") &amp;
IF(Med_X_Riscos!E11="X",TRATAMENTO!L49&amp; " ||| ","") &amp;
IF(Med_X_Riscos!E12="X",TRATAMENTO!L59&amp; " ||| ","") &amp;
IF(Med_X_Riscos!E13="X",TRATAMENTO!L69&amp; " ||| ","") &amp;
IF(Med_X_Riscos!E14="X",TRATAMENTO!L79&amp; " ||| ","") &amp;
IF(Med_X_Riscos!E15="X",TRATAMENTO!L89&amp; " ||| ","") &amp;
IF(Med_X_Riscos!E16="X",TRATAMENTO!L99&amp; " ||| ","") &amp;
IF(Med_X_Riscos!E17="X",TRATAMENTO!L109&amp; " ||| ","") &amp;
IF(Med_X_Riscos!E18="X",TRATAMENTO!L119&amp; " ||| ","") &amp;
IF(Med_X_Riscos!E19="X",TRATAMENTO!L129&amp; " ||| ","") &amp;
IF(Med_X_Riscos!E20="X",TRATAMENTO!L139&amp; " ||| ","") &amp;
IF(Med_X_Riscos!E21="X",TRATAMENTO!L149&amp; " ||| ","") &amp;
IF(Med_X_Riscos!E22="X",TRATAMENTO!L159&amp; " ||| ","") &amp;
IF(Med_X_Riscos!E23="X",TRATAMENTO!L169&amp; " ||| ","") &amp;
IF(Med_X_Riscos!E24="X",TRATAMENTO!L179&amp; " ||| ","") &amp;
IF(Med_X_Riscos!E25="X",TRATAMENTO!L189&amp; " ||| ","") &amp;
IF(Med_X_Riscos!E26="X",TRATAMENTO!L199&amp; " ||| ","") &amp;
IF(Med_X_Riscos!E27="X",TRATAMENTO!L209&amp; " ||| ","") &amp;
IF(Med_X_Riscos!E28="X",TRATAMENTO!L219&amp; " ||| ","") &amp;
IF(Med_X_Riscos!E29="X",TRATAMENTO!L229&amp; " ||| ","") &amp;
IF(Med_X_Riscos!E30="X",TRATAMENTO!L239&amp; " ||| ","") &amp;
IF(Med_X_Riscos!E31="X",TRATAMENTO!L249&amp; " ||| ","") &amp;
IF(Med_X_Riscos!E32="X",TRATAMENTO!L259&amp; " ||| ","") &amp;
IF(Med_X_Riscos!E33="X",TRATAMENTO!L269&amp; " ||| ","") &amp;
IF(Med_X_Riscos!E34="X",TRATAMENTO!L279&amp; " ||| ","") &amp;
IF(Med_X_Riscos!E35="X",TRATAMENTO!L289&amp; " ||| ","") &amp;
IF(Med_X_Riscos!E36="X",TRATAMENTO!L299&amp; " ||| ","") &amp;
IF(Med_X_Riscos!E37="X",TRATAMENTO!L309&amp; " ||| ","") &amp;
IF(Med_X_Riscos!E38="X",TRATAMENTO!L319&amp; " ||| ","") &amp;
IF(Med_X_Riscos!E39="X",TRATAMENTO!L329&amp; " ||| ","") &amp;
IF(Med_X_Riscos!E40="X",TRATAMENTO!L339&amp; " ||| ","") &amp;
IF(Med_X_Riscos!E41="X",TRATAMENTO!L349&amp; " ||| ","") &amp;
IF(Med_X_Riscos!E42="X",TRATAMENTO!L359&amp; " ||| ","") &amp;
IF(Med_X_Riscos!E43="X",TRATAMENTO!L369&amp; " ||| ","") &amp;
IF(Med_X_Riscos!E44="X",TRATAMENTO!L379&amp; " ||| ","") &amp;
IF(Med_X_Riscos!E45="X",TRATAMENTO!L389&amp; " ||| ","") &amp;
IF(Med_X_Riscos!E46="X",TRATAMENTO!L399&amp; " ||| ","") &amp;
IF(Med_X_Riscos!E47="X",TRATAMENTO!L409&amp; " ||| ","") &amp;
IF(Med_X_Riscos!E48="X",TRATAMENTO!L419&amp; " ||| ","") &amp;
IF(Med_X_Riscos!E49="X",TRATAMENTO!L429&amp; " ||| ","") &amp;
IF(Med_X_Riscos!E50="X",TRATAMENTO!L439&amp; " ||| ","") &amp;
IF(Med_X_Riscos!E51="X",TRATAMENTO!L449&amp; " ||| ","") &amp;
IF(Med_X_Riscos!E52="X",TRATAMENTO!L459&amp; " ||| ","") &amp;
IF(Med_X_Riscos!E53="X",TRATAMENTO!L469&amp; " ||| ","") &amp;
IF(Med_X_Riscos!E54="X",TRATAMENTO!L479&amp; " ||| ","") &amp;
IF(Med_X_Riscos!E55="X",TRATAMENTO!L489&amp; " ||| ","") &amp;
IF(Med_X_Riscos!E56="X",TRATAMENTO!L499&amp; " ||| ","") &amp;
IF(Med_X_Riscos!E57="X",TRATAMENTO!L509&amp; " ||| ","")</f>
        <v/>
      </c>
      <c r="J37" s="91" t="e">
        <f>SEARCH(" ||| ",$I$37,1)</f>
        <v>#VALUE!</v>
      </c>
      <c r="K37" s="91" t="str">
        <f>IF(ISERROR(J37),"",MID($I$37,1,J37-1))</f>
        <v/>
      </c>
      <c r="L37" s="76"/>
      <c r="M37" s="92" t="str">
        <f t="shared" si="0"/>
        <v/>
      </c>
      <c r="N37" s="78" t="str">
        <f>IF(M37="","", VLOOKUP(M37,TRATAMENTO!$AF$9:$AG$518,2,FALSE()))</f>
        <v/>
      </c>
      <c r="O37" s="79" t="str">
        <f t="shared" si="1"/>
        <v/>
      </c>
    </row>
    <row r="38" spans="1:15" ht="47.25" customHeight="1" x14ac:dyDescent="0.25">
      <c r="A38" s="93" t="str">
        <f>IF(RISCOS!E40="","",RISCOS!E40)</f>
        <v/>
      </c>
      <c r="B38" s="218"/>
      <c r="C38" s="218"/>
      <c r="D38" s="218"/>
      <c r="E38" s="219"/>
      <c r="F38" s="218"/>
      <c r="G38" s="74" t="e">
        <f t="shared" ref="G38:G46" si="14">SEARCH(" ||| ",$F$37,G37+1)</f>
        <v>#VALUE!</v>
      </c>
      <c r="H38" s="74" t="str">
        <f t="shared" ref="H38:H46" si="15">IF(ISERROR(G38),"", MID($F$27,G37+5,G38-G37-5))</f>
        <v/>
      </c>
      <c r="I38" s="218"/>
      <c r="J38" s="94" t="e">
        <f t="shared" ref="J38:J46" si="16">SEARCH(" ||| ",$I$37,J37+1)</f>
        <v>#VALUE!</v>
      </c>
      <c r="K38" s="94" t="str">
        <f t="shared" ref="K38:K46" si="17">IF(ISERROR(J38),"",MID($I$37,J37+5,J38-J37-5))</f>
        <v/>
      </c>
      <c r="L38" s="80"/>
      <c r="M38" s="95" t="str">
        <f t="shared" si="0"/>
        <v/>
      </c>
      <c r="N38" s="82" t="str">
        <f>IF(M38="","", VLOOKUP(M38,TRATAMENTO!$AF$9:$AG$518,2,FALSE()))</f>
        <v/>
      </c>
      <c r="O38" s="83" t="str">
        <f t="shared" si="1"/>
        <v/>
      </c>
    </row>
    <row r="39" spans="1:15" ht="47.25" customHeight="1" x14ac:dyDescent="0.25">
      <c r="A39" s="93" t="str">
        <f>IF(RISCOS!E41="","",RISCOS!E41)</f>
        <v/>
      </c>
      <c r="B39" s="218"/>
      <c r="C39" s="218"/>
      <c r="D39" s="218"/>
      <c r="E39" s="219"/>
      <c r="F39" s="218"/>
      <c r="G39" s="74" t="e">
        <f t="shared" si="14"/>
        <v>#VALUE!</v>
      </c>
      <c r="H39" s="74" t="str">
        <f t="shared" si="15"/>
        <v/>
      </c>
      <c r="I39" s="218"/>
      <c r="J39" s="94" t="e">
        <f t="shared" si="16"/>
        <v>#VALUE!</v>
      </c>
      <c r="K39" s="94" t="str">
        <f t="shared" si="17"/>
        <v/>
      </c>
      <c r="L39" s="80"/>
      <c r="M39" s="95" t="str">
        <f t="shared" ref="M39:M70" si="18">IF(H39="","", MID(H39,1,4))</f>
        <v/>
      </c>
      <c r="N39" s="82" t="str">
        <f>IF(M39="","", VLOOKUP(M39,TRATAMENTO!$AF$9:$AG$518,2,FALSE()))</f>
        <v/>
      </c>
      <c r="O39" s="83" t="str">
        <f t="shared" ref="O39:O70" si="19">IF(ISERROR(SEARCH("R01",N39,1)),"","R01   ")
&amp; IF(ISERROR(SEARCH("R02",N39,1)),"","R02   ")
&amp; IF(ISERROR(SEARCH("R03",N39,1)),"","R03   ")
&amp; IF(ISERROR(SEARCH("R04",N39,1)),"","R04   ")
&amp; IF(ISERROR(SEARCH("R05",N39,1)),"","R05   ")
&amp; IF(ISERROR(SEARCH("R06",N39,1)),"","R06   ")
&amp; IF(ISERROR(SEARCH("R07",N39,1)),"","R07   ")
&amp; IF(ISERROR(SEARCH("R08",N39,1)),"","R08   ")
&amp; IF(ISERROR(SEARCH("R09",N39,1)),"","R09   ")
&amp; IF(ISERROR(SEARCH("R10",N39,1)),"","R10   ")
&amp; IF(ISERROR(SEARCH("R11",N39,1)),"","R11   ")
&amp; IF(ISERROR(SEARCH("R12",N39,1)),"","R12   ")
&amp; IF(ISERROR(SEARCH("R13",N39,1)),"","R13   ")
&amp; IF(ISERROR(SEARCH("R14",N39,1)),"","R14   ")
&amp; IF(ISERROR(SEARCH("R15",N39,1)),"","R15   ")
&amp; IF(ISERROR(SEARCH("R16",N39,1)),"","R16   ")
&amp; IF(ISERROR(SEARCH("R17",N39,1)),"","R17   ")</f>
        <v/>
      </c>
    </row>
    <row r="40" spans="1:15" ht="47.25" customHeight="1" x14ac:dyDescent="0.25">
      <c r="A40" s="93" t="str">
        <f>IF(RISCOS!E42="","",RISCOS!E42)</f>
        <v/>
      </c>
      <c r="B40" s="218"/>
      <c r="C40" s="218"/>
      <c r="D40" s="218"/>
      <c r="E40" s="219"/>
      <c r="F40" s="218"/>
      <c r="G40" s="74" t="e">
        <f t="shared" si="14"/>
        <v>#VALUE!</v>
      </c>
      <c r="H40" s="74" t="str">
        <f t="shared" si="15"/>
        <v/>
      </c>
      <c r="I40" s="218"/>
      <c r="J40" s="94" t="e">
        <f t="shared" si="16"/>
        <v>#VALUE!</v>
      </c>
      <c r="K40" s="94" t="str">
        <f t="shared" si="17"/>
        <v/>
      </c>
      <c r="L40" s="80"/>
      <c r="M40" s="95" t="str">
        <f t="shared" si="18"/>
        <v/>
      </c>
      <c r="N40" s="82" t="str">
        <f>IF(M40="","", VLOOKUP(M40,TRATAMENTO!$AF$9:$AG$518,2,FALSE()))</f>
        <v/>
      </c>
      <c r="O40" s="83" t="str">
        <f t="shared" si="19"/>
        <v/>
      </c>
    </row>
    <row r="41" spans="1:15" ht="47.25" customHeight="1" x14ac:dyDescent="0.25">
      <c r="A41" s="93" t="str">
        <f>IF(RISCOS!E43="","",RISCOS!E43)</f>
        <v/>
      </c>
      <c r="B41" s="218"/>
      <c r="C41" s="218"/>
      <c r="D41" s="218"/>
      <c r="E41" s="219"/>
      <c r="F41" s="218"/>
      <c r="G41" s="74" t="e">
        <f t="shared" si="14"/>
        <v>#VALUE!</v>
      </c>
      <c r="H41" s="74" t="str">
        <f t="shared" si="15"/>
        <v/>
      </c>
      <c r="I41" s="218"/>
      <c r="J41" s="94" t="e">
        <f t="shared" si="16"/>
        <v>#VALUE!</v>
      </c>
      <c r="K41" s="94" t="str">
        <f t="shared" si="17"/>
        <v/>
      </c>
      <c r="L41" s="80"/>
      <c r="M41" s="95" t="str">
        <f t="shared" si="18"/>
        <v/>
      </c>
      <c r="N41" s="82" t="str">
        <f>IF(M41="","", VLOOKUP(M41,TRATAMENTO!$AF$9:$AG$518,2,FALSE()))</f>
        <v/>
      </c>
      <c r="O41" s="83" t="str">
        <f t="shared" si="19"/>
        <v/>
      </c>
    </row>
    <row r="42" spans="1:15" ht="47.25" customHeight="1" x14ac:dyDescent="0.25">
      <c r="A42" s="93" t="str">
        <f>IF(RISCOS!E44="","",RISCOS!E44)</f>
        <v/>
      </c>
      <c r="B42" s="218"/>
      <c r="C42" s="218"/>
      <c r="D42" s="218"/>
      <c r="E42" s="219"/>
      <c r="F42" s="218"/>
      <c r="G42" s="74" t="e">
        <f t="shared" si="14"/>
        <v>#VALUE!</v>
      </c>
      <c r="H42" s="74" t="str">
        <f t="shared" si="15"/>
        <v/>
      </c>
      <c r="I42" s="218"/>
      <c r="J42" s="94" t="e">
        <f t="shared" si="16"/>
        <v>#VALUE!</v>
      </c>
      <c r="K42" s="94" t="str">
        <f t="shared" si="17"/>
        <v/>
      </c>
      <c r="L42" s="80"/>
      <c r="M42" s="95" t="str">
        <f t="shared" si="18"/>
        <v/>
      </c>
      <c r="N42" s="82" t="str">
        <f>IF(M42="","", VLOOKUP(M42,TRATAMENTO!$AF$9:$AG$518,2,FALSE()))</f>
        <v/>
      </c>
      <c r="O42" s="83" t="str">
        <f t="shared" si="19"/>
        <v/>
      </c>
    </row>
    <row r="43" spans="1:15" ht="47.25" customHeight="1" x14ac:dyDescent="0.25">
      <c r="A43" s="93" t="str">
        <f>IF(RISCOS!E45="","",RISCOS!E45)</f>
        <v/>
      </c>
      <c r="B43" s="218"/>
      <c r="C43" s="218"/>
      <c r="D43" s="218"/>
      <c r="E43" s="219"/>
      <c r="F43" s="218"/>
      <c r="G43" s="74" t="e">
        <f t="shared" si="14"/>
        <v>#VALUE!</v>
      </c>
      <c r="H43" s="74" t="str">
        <f t="shared" si="15"/>
        <v/>
      </c>
      <c r="I43" s="218"/>
      <c r="J43" s="94" t="e">
        <f t="shared" si="16"/>
        <v>#VALUE!</v>
      </c>
      <c r="K43" s="94" t="str">
        <f t="shared" si="17"/>
        <v/>
      </c>
      <c r="L43" s="80"/>
      <c r="M43" s="95" t="str">
        <f t="shared" si="18"/>
        <v/>
      </c>
      <c r="N43" s="82" t="str">
        <f>IF(M43="","", VLOOKUP(M43,TRATAMENTO!$AF$9:$AG$518,2,FALSE()))</f>
        <v/>
      </c>
      <c r="O43" s="83" t="str">
        <f t="shared" si="19"/>
        <v/>
      </c>
    </row>
    <row r="44" spans="1:15" ht="47.25" customHeight="1" x14ac:dyDescent="0.25">
      <c r="A44" s="93" t="str">
        <f>IF(RISCOS!E46="","",RISCOS!E46)</f>
        <v/>
      </c>
      <c r="B44" s="218"/>
      <c r="C44" s="218"/>
      <c r="D44" s="218"/>
      <c r="E44" s="219"/>
      <c r="F44" s="218"/>
      <c r="G44" s="74" t="e">
        <f t="shared" si="14"/>
        <v>#VALUE!</v>
      </c>
      <c r="H44" s="74" t="str">
        <f t="shared" si="15"/>
        <v/>
      </c>
      <c r="I44" s="218"/>
      <c r="J44" s="94" t="e">
        <f t="shared" si="16"/>
        <v>#VALUE!</v>
      </c>
      <c r="K44" s="94" t="str">
        <f t="shared" si="17"/>
        <v/>
      </c>
      <c r="L44" s="80"/>
      <c r="M44" s="95" t="str">
        <f t="shared" si="18"/>
        <v/>
      </c>
      <c r="N44" s="82" t="str">
        <f>IF(M44="","", VLOOKUP(M44,TRATAMENTO!$AF$9:$AG$518,2,FALSE()))</f>
        <v/>
      </c>
      <c r="O44" s="83" t="str">
        <f t="shared" si="19"/>
        <v/>
      </c>
    </row>
    <row r="45" spans="1:15" ht="47.25" customHeight="1" x14ac:dyDescent="0.25">
      <c r="A45" s="93" t="str">
        <f>IF(RISCOS!E47="","",RISCOS!E47)</f>
        <v/>
      </c>
      <c r="B45" s="218"/>
      <c r="C45" s="218"/>
      <c r="D45" s="218"/>
      <c r="E45" s="219"/>
      <c r="F45" s="218"/>
      <c r="G45" s="74" t="e">
        <f t="shared" si="14"/>
        <v>#VALUE!</v>
      </c>
      <c r="H45" s="74" t="str">
        <f t="shared" si="15"/>
        <v/>
      </c>
      <c r="I45" s="218"/>
      <c r="J45" s="94" t="e">
        <f t="shared" si="16"/>
        <v>#VALUE!</v>
      </c>
      <c r="K45" s="94" t="str">
        <f t="shared" si="17"/>
        <v/>
      </c>
      <c r="L45" s="80"/>
      <c r="M45" s="95" t="str">
        <f t="shared" si="18"/>
        <v/>
      </c>
      <c r="N45" s="82" t="str">
        <f>IF(M45="","", VLOOKUP(M45,TRATAMENTO!$AF$9:$AG$518,2,FALSE()))</f>
        <v/>
      </c>
      <c r="O45" s="83" t="str">
        <f t="shared" si="19"/>
        <v/>
      </c>
    </row>
    <row r="46" spans="1:15" ht="47.25" customHeight="1" x14ac:dyDescent="0.25">
      <c r="A46" s="96" t="str">
        <f>IF(RISCOS!E48="","",RISCOS!E48)</f>
        <v/>
      </c>
      <c r="B46" s="218"/>
      <c r="C46" s="218"/>
      <c r="D46" s="218"/>
      <c r="E46" s="219"/>
      <c r="F46" s="218"/>
      <c r="G46" s="85" t="e">
        <f t="shared" si="14"/>
        <v>#VALUE!</v>
      </c>
      <c r="H46" s="85" t="str">
        <f t="shared" si="15"/>
        <v/>
      </c>
      <c r="I46" s="218"/>
      <c r="J46" s="97" t="e">
        <f t="shared" si="16"/>
        <v>#VALUE!</v>
      </c>
      <c r="K46" s="97" t="str">
        <f t="shared" si="17"/>
        <v/>
      </c>
      <c r="L46" s="86"/>
      <c r="M46" s="98" t="str">
        <f t="shared" si="18"/>
        <v/>
      </c>
      <c r="N46" s="88" t="str">
        <f>IF(M46="","", VLOOKUP(M46,TRATAMENTO!$AF$9:$AG$518,2,FALSE()))</f>
        <v/>
      </c>
      <c r="O46" s="89" t="str">
        <f t="shared" si="19"/>
        <v/>
      </c>
    </row>
    <row r="47" spans="1:15" ht="47.25" customHeight="1" x14ac:dyDescent="0.25">
      <c r="A47" s="90" t="str">
        <f>IF(RISCOS!E49="","",RISCOS!E49)</f>
        <v/>
      </c>
      <c r="B47" s="218">
        <f>RISCOS!I49</f>
        <v>0</v>
      </c>
      <c r="C47" s="218" t="str">
        <f>RISCOS!D49</f>
        <v>R05 - [Etapa/Atividade de Execução + Deficiente, inadequado, inconsistente]</v>
      </c>
      <c r="D47" s="218">
        <f>RISCOS!J49</f>
        <v>0</v>
      </c>
      <c r="E47" s="219">
        <f>RISCOS!G49</f>
        <v>0</v>
      </c>
      <c r="F47" s="218" t="str">
        <f>IF(Med_X_Riscos!F7="X",TRATAMENTO!E9 &amp; " ||| ","") &amp;
IF(Med_X_Riscos!F8="X",TRATAMENTO!E19 &amp; " ||| ","") &amp;
IF(Med_X_Riscos!F9="X",TRATAMENTO!E29 &amp; " ||| ","") &amp;
IF(Med_X_Riscos!F10="X",TRATAMENTO!E39 &amp; " ||| ","") &amp;
IF(Med_X_Riscos!F11="X",TRATAMENTO!E49 &amp; " ||| ","") &amp;
IF(Med_X_Riscos!F12="X",TRATAMENTO!E59 &amp; " ||| ","") &amp;
IF(Med_X_Riscos!F13="X",TRATAMENTO!E69 &amp; " ||| ","") &amp;
IF(Med_X_Riscos!F14="X",TRATAMENTO!E79 &amp; " ||| ","") &amp;
IF(Med_X_Riscos!F15="X",TRATAMENTO!E89 &amp; " ||| ","") &amp;
IF(Med_X_Riscos!F16="X",TRATAMENTO!E99 &amp; " ||| ","") &amp;
IF(Med_X_Riscos!F17="X",TRATAMENTO!E109 &amp; " ||| ","") &amp;
IF(Med_X_Riscos!F18="X",TRATAMENTO!E119 &amp; " ||| ","") &amp;
IF(Med_X_Riscos!F19="X",TRATAMENTO!E129 &amp; " ||| ","") &amp;
IF(Med_X_Riscos!F20="X",TRATAMENTO!E139 &amp; " ||| ","") &amp;
IF(Med_X_Riscos!F21="X",TRATAMENTO!E149 &amp; " ||| ","") &amp;
IF(Med_X_Riscos!F22="X",TRATAMENTO!E159 &amp; " ||| ","") &amp;
IF(Med_X_Riscos!F23="X",TRATAMENTO!E169 &amp; " ||| ","") &amp;
IF(Med_X_Riscos!F24="X",TRATAMENTO!E179 &amp; " ||| ","") &amp;
IF(Med_X_Riscos!F25="X",TRATAMENTO!E189 &amp; " ||| ","") &amp;
IF(Med_X_Riscos!F26="X",TRATAMENTO!E199 &amp; " ||| ","") &amp;
IF(Med_X_Riscos!F27="X",TRATAMENTO!E209 &amp; " ||| ","") &amp;
IF(Med_X_Riscos!F28="X",TRATAMENTO!E219 &amp; " ||| ","") &amp;
IF(Med_X_Riscos!F29="X",TRATAMENTO!E229 &amp; " ||| ","") &amp;
IF(Med_X_Riscos!F30="X",TRATAMENTO!E239 &amp; " ||| ","") &amp;
IF(Med_X_Riscos!F31="X",TRATAMENTO!E249 &amp; " ||| ","") &amp;
IF(Med_X_Riscos!F32="X",TRATAMENTO!E259 &amp; " ||| ","") &amp;
IF(Med_X_Riscos!F33="X",TRATAMENTO!E269 &amp; " ||| ","") &amp;
IF(Med_X_Riscos!F34="X",TRATAMENTO!E279 &amp; " ||| ","") &amp;
IF(Med_X_Riscos!F35="X",TRATAMENTO!E289 &amp; " ||| ","") &amp;
IF(Med_X_Riscos!F36="X",TRATAMENTO!E299 &amp; " ||| ","") &amp;
IF(Med_X_Riscos!F37="X",TRATAMENTO!E309 &amp; " ||| ","") &amp;
IF(Med_X_Riscos!F38="X",TRATAMENTO!E319 &amp; " ||| ","") &amp;
IF(Med_X_Riscos!F39="X",TRATAMENTO!E329 &amp; " ||| ","") &amp;
IF(Med_X_Riscos!F40="X",TRATAMENTO!E339 &amp; " ||| ","") &amp;
IF(Med_X_Riscos!F41="X",TRATAMENTO!E349 &amp; " ||| ","") &amp;
IF(Med_X_Riscos!F42="X",TRATAMENTO!E359 &amp; " ||| ","") &amp;
IF(Med_X_Riscos!F43="X",TRATAMENTO!E369 &amp; " ||| ","") &amp;
IF(Med_X_Riscos!F44="X",TRATAMENTO!E379 &amp; " ||| ","") &amp;
IF(Med_X_Riscos!F45="X",TRATAMENTO!E389 &amp; " ||| ","") &amp;
IF(Med_X_Riscos!F46="X",TRATAMENTO!E399 &amp; " ||| ","") &amp;
IF(Med_X_Riscos!F47="X",TRATAMENTO!E409 &amp; " ||| ","") &amp;
IF(Med_X_Riscos!F48="X",TRATAMENTO!E419 &amp; " ||| ","") &amp;
IF(Med_X_Riscos!F49="X",TRATAMENTO!E429 &amp; " ||| ","") &amp;
IF(Med_X_Riscos!F50="X",TRATAMENTO!E439 &amp; " ||| ","") &amp;
IF(Med_X_Riscos!F51="X",TRATAMENTO!E449 &amp; " ||| ","") &amp;
IF(Med_X_Riscos!F52="X",TRATAMENTO!E459 &amp; " ||| ","") &amp;
IF(Med_X_Riscos!F53="X",TRATAMENTO!E469 &amp; " ||| ","") &amp;
IF(Med_X_Riscos!F54="X",TRATAMENTO!E479 &amp; " ||| ","") &amp;
IF(Med_X_Riscos!F55="X",TRATAMENTO!E489 &amp; " ||| ","") &amp;
IF(Med_X_Riscos!F56="X",TRATAMENTO!E499 &amp; " ||| ","") &amp;
IF(Med_X_Riscos!F57="X",TRATAMENTO!E509 &amp; " ||| ","")</f>
        <v/>
      </c>
      <c r="G47" s="75" t="e">
        <f>SEARCH(" ||| ",$F$47,1)</f>
        <v>#VALUE!</v>
      </c>
      <c r="H47" s="91" t="str">
        <f>IF(ISERROR(G47),"",MID(F47,1,G47-1))</f>
        <v/>
      </c>
      <c r="I47" s="218" t="str">
        <f>IF(Med_X_Riscos!F7="X",TRATAMENTO!L9&amp; " ||| ","") &amp;
IF(Med_X_Riscos!F8="X",TRATAMENTO!L19&amp; " ||| ","") &amp;
IF(Med_X_Riscos!F9="X",TRATAMENTO!L29&amp; " ||| ","") &amp;
IF(Med_X_Riscos!F10="X",TRATAMENTO!L39&amp; " ||| ","") &amp;
IF(Med_X_Riscos!F11="X",TRATAMENTO!L49&amp; " ||| ","") &amp;
IF(Med_X_Riscos!F12="X",TRATAMENTO!L59&amp; " ||| ","") &amp;
IF(Med_X_Riscos!F13="X",TRATAMENTO!L69&amp; " ||| ","") &amp;
IF(Med_X_Riscos!F14="X",TRATAMENTO!L79&amp; " ||| ","") &amp;
IF(Med_X_Riscos!F15="X",TRATAMENTO!L89&amp; " ||| ","") &amp;
IF(Med_X_Riscos!F16="X",TRATAMENTO!L99&amp; " ||| ","") &amp;
IF(Med_X_Riscos!F17="X",TRATAMENTO!L109&amp; " ||| ","") &amp;
IF(Med_X_Riscos!F18="X",TRATAMENTO!L119&amp; " ||| ","") &amp;
IF(Med_X_Riscos!F19="X",TRATAMENTO!L129&amp; " ||| ","") &amp;
IF(Med_X_Riscos!F20="X",TRATAMENTO!L139&amp; " ||| ","") &amp;
IF(Med_X_Riscos!F21="X",TRATAMENTO!L149&amp; " ||| ","") &amp;
IF(Med_X_Riscos!F22="X",TRATAMENTO!L159&amp; " ||| ","") &amp;
IF(Med_X_Riscos!F23="X",TRATAMENTO!L169&amp; " ||| ","") &amp;
IF(Med_X_Riscos!F24="X",TRATAMENTO!L179&amp; " ||| ","") &amp;
IF(Med_X_Riscos!F25="X",TRATAMENTO!L189&amp; " ||| ","") &amp;
IF(Med_X_Riscos!F26="X",TRATAMENTO!L199&amp; " ||| ","") &amp;
IF(Med_X_Riscos!F27="X",TRATAMENTO!L209&amp; " ||| ","") &amp;
IF(Med_X_Riscos!F28="X",TRATAMENTO!L219&amp; " ||| ","") &amp;
IF(Med_X_Riscos!F29="X",TRATAMENTO!L229&amp; " ||| ","") &amp;
IF(Med_X_Riscos!F30="X",TRATAMENTO!L239&amp; " ||| ","") &amp;
IF(Med_X_Riscos!F31="X",TRATAMENTO!L249&amp; " ||| ","") &amp;
IF(Med_X_Riscos!F32="X",TRATAMENTO!L259&amp; " ||| ","") &amp;
IF(Med_X_Riscos!F33="X",TRATAMENTO!L269&amp; " ||| ","") &amp;
IF(Med_X_Riscos!F34="X",TRATAMENTO!L279&amp; " ||| ","") &amp;
IF(Med_X_Riscos!F35="X",TRATAMENTO!L289&amp; " ||| ","") &amp;
IF(Med_X_Riscos!F36="X",TRATAMENTO!L299&amp; " ||| ","") &amp;
IF(Med_X_Riscos!F37="X",TRATAMENTO!L309&amp; " ||| ","") &amp;
IF(Med_X_Riscos!F38="X",TRATAMENTO!L319&amp; " ||| ","") &amp;
IF(Med_X_Riscos!F39="X",TRATAMENTO!L329&amp; " ||| ","") &amp;
IF(Med_X_Riscos!F40="X",TRATAMENTO!L339&amp; " ||| ","") &amp;
IF(Med_X_Riscos!F41="X",TRATAMENTO!L349&amp; " ||| ","") &amp;
IF(Med_X_Riscos!F42="X",TRATAMENTO!L359&amp; " ||| ","") &amp;
IF(Med_X_Riscos!F43="X",TRATAMENTO!L369&amp; " ||| ","") &amp;
IF(Med_X_Riscos!F44="X",TRATAMENTO!L379&amp; " ||| ","") &amp;
IF(Med_X_Riscos!F45="X",TRATAMENTO!L389&amp; " ||| ","") &amp;
IF(Med_X_Riscos!F46="X",TRATAMENTO!L399&amp; " ||| ","") &amp;
IF(Med_X_Riscos!F47="X",TRATAMENTO!L409&amp; " ||| ","") &amp;
IF(Med_X_Riscos!F48="X",TRATAMENTO!L419&amp; " ||| ","") &amp;
IF(Med_X_Riscos!F49="X",TRATAMENTO!L429&amp; " ||| ","") &amp;
IF(Med_X_Riscos!F50="X",TRATAMENTO!L439&amp; " ||| ","") &amp;
IF(Med_X_Riscos!F51="X",TRATAMENTO!L449&amp; " ||| ","") &amp;
IF(Med_X_Riscos!F52="X",TRATAMENTO!L459&amp; " ||| ","") &amp;
IF(Med_X_Riscos!F53="X",TRATAMENTO!L469&amp; " ||| ","") &amp;
IF(Med_X_Riscos!F54="X",TRATAMENTO!L479&amp; " ||| ","") &amp;
IF(Med_X_Riscos!F55="X",TRATAMENTO!L489&amp; " ||| ","") &amp;
IF(Med_X_Riscos!F56="X",TRATAMENTO!L499&amp; " ||| ","") &amp;
IF(Med_X_Riscos!F57="X",TRATAMENTO!L509&amp; " ||| ","")</f>
        <v/>
      </c>
      <c r="J47" s="91" t="e">
        <f>SEARCH(" ||| ",$I$47,1)</f>
        <v>#VALUE!</v>
      </c>
      <c r="K47" s="91" t="str">
        <f>IF(ISERROR(J47),"",MID($I$47,1,J47-1))</f>
        <v/>
      </c>
      <c r="L47" s="76"/>
      <c r="M47" s="92" t="str">
        <f t="shared" si="18"/>
        <v/>
      </c>
      <c r="N47" s="78" t="str">
        <f>IF(M47="","", VLOOKUP(M47,TRATAMENTO!$AF$9:$AG$518,2,FALSE()))</f>
        <v/>
      </c>
      <c r="O47" s="79" t="str">
        <f t="shared" si="19"/>
        <v/>
      </c>
    </row>
    <row r="48" spans="1:15" ht="47.25" customHeight="1" x14ac:dyDescent="0.25">
      <c r="A48" s="93" t="str">
        <f>IF(RISCOS!E50="","",RISCOS!E50)</f>
        <v/>
      </c>
      <c r="B48" s="218"/>
      <c r="C48" s="218"/>
      <c r="D48" s="218"/>
      <c r="E48" s="219"/>
      <c r="F48" s="218"/>
      <c r="G48" s="74" t="e">
        <f t="shared" ref="G48:G56" si="20">SEARCH(" ||| ",$F$47,G47+1)</f>
        <v>#VALUE!</v>
      </c>
      <c r="H48" s="74" t="str">
        <f t="shared" ref="H48:H56" si="21">IF(ISERROR(G48),"", MID($F$27,G47+5,G48-G47-5))</f>
        <v/>
      </c>
      <c r="I48" s="218"/>
      <c r="J48" s="94" t="e">
        <f t="shared" ref="J48:J56" si="22">SEARCH(" ||| ",$I$47,J47+1)</f>
        <v>#VALUE!</v>
      </c>
      <c r="K48" s="94" t="str">
        <f t="shared" ref="K48:K56" si="23">IF(ISERROR(J48),"",MID($I$47,J47+5,J48-J47-5))</f>
        <v/>
      </c>
      <c r="L48" s="80"/>
      <c r="M48" s="95" t="str">
        <f t="shared" si="18"/>
        <v/>
      </c>
      <c r="N48" s="82" t="str">
        <f>IF(M48="","", VLOOKUP(M48,TRATAMENTO!$AF$9:$AG$518,2,FALSE()))</f>
        <v/>
      </c>
      <c r="O48" s="83" t="str">
        <f t="shared" si="19"/>
        <v/>
      </c>
    </row>
    <row r="49" spans="1:15" ht="47.25" customHeight="1" x14ac:dyDescent="0.25">
      <c r="A49" s="93" t="str">
        <f>IF(RISCOS!E51="","",RISCOS!E51)</f>
        <v/>
      </c>
      <c r="B49" s="218"/>
      <c r="C49" s="218"/>
      <c r="D49" s="218"/>
      <c r="E49" s="219"/>
      <c r="F49" s="218"/>
      <c r="G49" s="74" t="e">
        <f t="shared" si="20"/>
        <v>#VALUE!</v>
      </c>
      <c r="H49" s="74" t="str">
        <f t="shared" si="21"/>
        <v/>
      </c>
      <c r="I49" s="218"/>
      <c r="J49" s="94" t="e">
        <f t="shared" si="22"/>
        <v>#VALUE!</v>
      </c>
      <c r="K49" s="94" t="str">
        <f t="shared" si="23"/>
        <v/>
      </c>
      <c r="L49" s="80"/>
      <c r="M49" s="95" t="str">
        <f t="shared" si="18"/>
        <v/>
      </c>
      <c r="N49" s="82" t="str">
        <f>IF(M49="","", VLOOKUP(M49,TRATAMENTO!$AF$9:$AG$518,2,FALSE()))</f>
        <v/>
      </c>
      <c r="O49" s="83" t="str">
        <f t="shared" si="19"/>
        <v/>
      </c>
    </row>
    <row r="50" spans="1:15" ht="47.25" customHeight="1" x14ac:dyDescent="0.25">
      <c r="A50" s="93" t="str">
        <f>IF(RISCOS!E52="","",RISCOS!E52)</f>
        <v/>
      </c>
      <c r="B50" s="218"/>
      <c r="C50" s="218"/>
      <c r="D50" s="218"/>
      <c r="E50" s="219"/>
      <c r="F50" s="218"/>
      <c r="G50" s="74" t="e">
        <f t="shared" si="20"/>
        <v>#VALUE!</v>
      </c>
      <c r="H50" s="74" t="str">
        <f t="shared" si="21"/>
        <v/>
      </c>
      <c r="I50" s="218"/>
      <c r="J50" s="94" t="e">
        <f t="shared" si="22"/>
        <v>#VALUE!</v>
      </c>
      <c r="K50" s="94" t="str">
        <f t="shared" si="23"/>
        <v/>
      </c>
      <c r="L50" s="80"/>
      <c r="M50" s="95" t="str">
        <f t="shared" si="18"/>
        <v/>
      </c>
      <c r="N50" s="82" t="str">
        <f>IF(M50="","", VLOOKUP(M50,TRATAMENTO!$AF$9:$AG$518,2,FALSE()))</f>
        <v/>
      </c>
      <c r="O50" s="83" t="str">
        <f t="shared" si="19"/>
        <v/>
      </c>
    </row>
    <row r="51" spans="1:15" ht="47.25" customHeight="1" x14ac:dyDescent="0.25">
      <c r="A51" s="93" t="str">
        <f>IF(RISCOS!E53="","",RISCOS!E53)</f>
        <v/>
      </c>
      <c r="B51" s="218"/>
      <c r="C51" s="218"/>
      <c r="D51" s="218"/>
      <c r="E51" s="219"/>
      <c r="F51" s="218"/>
      <c r="G51" s="74" t="e">
        <f t="shared" si="20"/>
        <v>#VALUE!</v>
      </c>
      <c r="H51" s="74" t="str">
        <f t="shared" si="21"/>
        <v/>
      </c>
      <c r="I51" s="218"/>
      <c r="J51" s="94" t="e">
        <f t="shared" si="22"/>
        <v>#VALUE!</v>
      </c>
      <c r="K51" s="94" t="str">
        <f t="shared" si="23"/>
        <v/>
      </c>
      <c r="L51" s="80"/>
      <c r="M51" s="95" t="str">
        <f t="shared" si="18"/>
        <v/>
      </c>
      <c r="N51" s="82" t="str">
        <f>IF(M51="","", VLOOKUP(M51,TRATAMENTO!$AF$9:$AG$518,2,FALSE()))</f>
        <v/>
      </c>
      <c r="O51" s="83" t="str">
        <f t="shared" si="19"/>
        <v/>
      </c>
    </row>
    <row r="52" spans="1:15" ht="47.25" customHeight="1" x14ac:dyDescent="0.25">
      <c r="A52" s="93" t="str">
        <f>IF(RISCOS!E54="","",RISCOS!E54)</f>
        <v/>
      </c>
      <c r="B52" s="218"/>
      <c r="C52" s="218"/>
      <c r="D52" s="218"/>
      <c r="E52" s="219"/>
      <c r="F52" s="218"/>
      <c r="G52" s="74" t="e">
        <f t="shared" si="20"/>
        <v>#VALUE!</v>
      </c>
      <c r="H52" s="74" t="str">
        <f t="shared" si="21"/>
        <v/>
      </c>
      <c r="I52" s="218"/>
      <c r="J52" s="94" t="e">
        <f t="shared" si="22"/>
        <v>#VALUE!</v>
      </c>
      <c r="K52" s="94" t="str">
        <f t="shared" si="23"/>
        <v/>
      </c>
      <c r="L52" s="80"/>
      <c r="M52" s="95" t="str">
        <f t="shared" si="18"/>
        <v/>
      </c>
      <c r="N52" s="82" t="str">
        <f>IF(M52="","", VLOOKUP(M52,TRATAMENTO!$AF$9:$AG$518,2,FALSE()))</f>
        <v/>
      </c>
      <c r="O52" s="83" t="str">
        <f t="shared" si="19"/>
        <v/>
      </c>
    </row>
    <row r="53" spans="1:15" ht="47.25" customHeight="1" x14ac:dyDescent="0.25">
      <c r="A53" s="93" t="str">
        <f>IF(RISCOS!E55="","",RISCOS!E55)</f>
        <v/>
      </c>
      <c r="B53" s="218"/>
      <c r="C53" s="218"/>
      <c r="D53" s="218"/>
      <c r="E53" s="219"/>
      <c r="F53" s="218"/>
      <c r="G53" s="74" t="e">
        <f t="shared" si="20"/>
        <v>#VALUE!</v>
      </c>
      <c r="H53" s="74" t="str">
        <f t="shared" si="21"/>
        <v/>
      </c>
      <c r="I53" s="218"/>
      <c r="J53" s="94" t="e">
        <f t="shared" si="22"/>
        <v>#VALUE!</v>
      </c>
      <c r="K53" s="94" t="str">
        <f t="shared" si="23"/>
        <v/>
      </c>
      <c r="L53" s="80"/>
      <c r="M53" s="95" t="str">
        <f t="shared" si="18"/>
        <v/>
      </c>
      <c r="N53" s="82" t="str">
        <f>IF(M53="","", VLOOKUP(M53,TRATAMENTO!$AF$9:$AG$518,2,FALSE()))</f>
        <v/>
      </c>
      <c r="O53" s="83" t="str">
        <f t="shared" si="19"/>
        <v/>
      </c>
    </row>
    <row r="54" spans="1:15" ht="47.25" customHeight="1" x14ac:dyDescent="0.25">
      <c r="A54" s="93" t="str">
        <f>IF(RISCOS!E56="","",RISCOS!E56)</f>
        <v/>
      </c>
      <c r="B54" s="218"/>
      <c r="C54" s="218"/>
      <c r="D54" s="218"/>
      <c r="E54" s="219"/>
      <c r="F54" s="218"/>
      <c r="G54" s="74" t="e">
        <f t="shared" si="20"/>
        <v>#VALUE!</v>
      </c>
      <c r="H54" s="74" t="str">
        <f t="shared" si="21"/>
        <v/>
      </c>
      <c r="I54" s="218"/>
      <c r="J54" s="94" t="e">
        <f t="shared" si="22"/>
        <v>#VALUE!</v>
      </c>
      <c r="K54" s="94" t="str">
        <f t="shared" si="23"/>
        <v/>
      </c>
      <c r="L54" s="80"/>
      <c r="M54" s="95" t="str">
        <f t="shared" si="18"/>
        <v/>
      </c>
      <c r="N54" s="82" t="str">
        <f>IF(M54="","", VLOOKUP(M54,TRATAMENTO!$AF$9:$AG$518,2,FALSE()))</f>
        <v/>
      </c>
      <c r="O54" s="83" t="str">
        <f t="shared" si="19"/>
        <v/>
      </c>
    </row>
    <row r="55" spans="1:15" ht="47.25" customHeight="1" x14ac:dyDescent="0.25">
      <c r="A55" s="93" t="str">
        <f>IF(RISCOS!E57="","",RISCOS!E57)</f>
        <v/>
      </c>
      <c r="B55" s="218"/>
      <c r="C55" s="218"/>
      <c r="D55" s="218"/>
      <c r="E55" s="219"/>
      <c r="F55" s="218"/>
      <c r="G55" s="74" t="e">
        <f t="shared" si="20"/>
        <v>#VALUE!</v>
      </c>
      <c r="H55" s="74" t="str">
        <f t="shared" si="21"/>
        <v/>
      </c>
      <c r="I55" s="218"/>
      <c r="J55" s="94" t="e">
        <f t="shared" si="22"/>
        <v>#VALUE!</v>
      </c>
      <c r="K55" s="94" t="str">
        <f t="shared" si="23"/>
        <v/>
      </c>
      <c r="L55" s="80"/>
      <c r="M55" s="95" t="str">
        <f t="shared" si="18"/>
        <v/>
      </c>
      <c r="N55" s="82" t="str">
        <f>IF(M55="","", VLOOKUP(M55,TRATAMENTO!$AF$9:$AG$518,2,FALSE()))</f>
        <v/>
      </c>
      <c r="O55" s="83" t="str">
        <f t="shared" si="19"/>
        <v/>
      </c>
    </row>
    <row r="56" spans="1:15" ht="47.25" customHeight="1" x14ac:dyDescent="0.25">
      <c r="A56" s="96" t="str">
        <f>IF(RISCOS!E58="","",RISCOS!E58)</f>
        <v/>
      </c>
      <c r="B56" s="218"/>
      <c r="C56" s="218"/>
      <c r="D56" s="218"/>
      <c r="E56" s="219"/>
      <c r="F56" s="218"/>
      <c r="G56" s="85" t="e">
        <f t="shared" si="20"/>
        <v>#VALUE!</v>
      </c>
      <c r="H56" s="85" t="str">
        <f t="shared" si="21"/>
        <v/>
      </c>
      <c r="I56" s="218"/>
      <c r="J56" s="97" t="e">
        <f t="shared" si="22"/>
        <v>#VALUE!</v>
      </c>
      <c r="K56" s="97" t="str">
        <f t="shared" si="23"/>
        <v/>
      </c>
      <c r="L56" s="86"/>
      <c r="M56" s="98" t="str">
        <f t="shared" si="18"/>
        <v/>
      </c>
      <c r="N56" s="88" t="str">
        <f>IF(M56="","", VLOOKUP(M56,TRATAMENTO!$AF$9:$AG$518,2,FALSE()))</f>
        <v/>
      </c>
      <c r="O56" s="89" t="str">
        <f t="shared" si="19"/>
        <v/>
      </c>
    </row>
    <row r="57" spans="1:15" ht="47.25" customHeight="1" x14ac:dyDescent="0.25">
      <c r="A57" s="90" t="str">
        <f>IF(RISCOS!E59="","",RISCOS!E59)</f>
        <v/>
      </c>
      <c r="B57" s="218">
        <f>RISCOS!I59</f>
        <v>0</v>
      </c>
      <c r="C57" s="218" t="str">
        <f>RISCOS!D59</f>
        <v>R06 - [Etapa/Atividade de Execução + Deficiente, inadequado, inconsistente]</v>
      </c>
      <c r="D57" s="218">
        <f>RISCOS!J59</f>
        <v>0</v>
      </c>
      <c r="E57" s="219">
        <f>RISCOS!G59</f>
        <v>0</v>
      </c>
      <c r="F57" s="218" t="str">
        <f>IF(Med_X_Riscos!G7="X",TRATAMENTO!E9 &amp; " ||| ","") &amp;
IF(Med_X_Riscos!G8="X",TRATAMENTO!E19 &amp; " ||| ","") &amp;
IF(Med_X_Riscos!G9="X",TRATAMENTO!E29 &amp; " ||| ","") &amp;
IF(Med_X_Riscos!G10="X",TRATAMENTO!E39 &amp; " ||| ","") &amp;
IF(Med_X_Riscos!G11="X",TRATAMENTO!E49 &amp; " ||| ","") &amp;
IF(Med_X_Riscos!G12="X",TRATAMENTO!E59 &amp; " ||| ","") &amp;
IF(Med_X_Riscos!G13="X",TRATAMENTO!E69 &amp; " ||| ","") &amp;
IF(Med_X_Riscos!G14="X",TRATAMENTO!E79 &amp; " ||| ","") &amp;
IF(Med_X_Riscos!G15="X",TRATAMENTO!E89 &amp; " ||| ","") &amp;
IF(Med_X_Riscos!G16="X",TRATAMENTO!E99 &amp; " ||| ","") &amp;
IF(Med_X_Riscos!G17="X",TRATAMENTO!E109 &amp; " ||| ","") &amp;
IF(Med_X_Riscos!G18="X",TRATAMENTO!E119 &amp; " ||| ","") &amp;
IF(Med_X_Riscos!G19="X",TRATAMENTO!E129 &amp; " ||| ","") &amp;
IF(Med_X_Riscos!G20="X",TRATAMENTO!E139 &amp; " ||| ","") &amp;
IF(Med_X_Riscos!G21="X",TRATAMENTO!E149 &amp; " ||| ","") &amp;
IF(Med_X_Riscos!G22="X",TRATAMENTO!E159 &amp; " ||| ","") &amp;
IF(Med_X_Riscos!G23="X",TRATAMENTO!E169 &amp; " ||| ","") &amp;
IF(Med_X_Riscos!G24="X",TRATAMENTO!E179 &amp; " ||| ","") &amp;
IF(Med_X_Riscos!G25="X",TRATAMENTO!E189 &amp; " ||| ","") &amp;
IF(Med_X_Riscos!G26="X",TRATAMENTO!E199 &amp; " ||| ","") &amp;
IF(Med_X_Riscos!G27="X",TRATAMENTO!E209 &amp; " ||| ","") &amp;
IF(Med_X_Riscos!G28="X",TRATAMENTO!E219 &amp; " ||| ","") &amp;
IF(Med_X_Riscos!G29="X",TRATAMENTO!E229 &amp; " ||| ","") &amp;
IF(Med_X_Riscos!G30="X",TRATAMENTO!E239 &amp; " ||| ","") &amp;
IF(Med_X_Riscos!G31="X",TRATAMENTO!E249 &amp; " ||| ","") &amp;
IF(Med_X_Riscos!G32="X",TRATAMENTO!E259 &amp; " ||| ","") &amp;
IF(Med_X_Riscos!G33="X",TRATAMENTO!E269 &amp; " ||| ","") &amp;
IF(Med_X_Riscos!G34="X",TRATAMENTO!E279 &amp; " ||| ","") &amp;
IF(Med_X_Riscos!G35="X",TRATAMENTO!E289 &amp; " ||| ","") &amp;
IF(Med_X_Riscos!G36="X",TRATAMENTO!E299 &amp; " ||| ","") &amp;
IF(Med_X_Riscos!G37="X",TRATAMENTO!E309 &amp; " ||| ","") &amp;
IF(Med_X_Riscos!G38="X",TRATAMENTO!E319 &amp; " ||| ","") &amp;
IF(Med_X_Riscos!G39="X",TRATAMENTO!E329 &amp; " ||| ","") &amp;
IF(Med_X_Riscos!G40="X",TRATAMENTO!E339 &amp; " ||| ","") &amp;
IF(Med_X_Riscos!G41="X",TRATAMENTO!E349 &amp; " ||| ","") &amp;
IF(Med_X_Riscos!G42="X",TRATAMENTO!E359 &amp; " ||| ","") &amp;
IF(Med_X_Riscos!G43="X",TRATAMENTO!E369 &amp; " ||| ","") &amp;
IF(Med_X_Riscos!G44="X",TRATAMENTO!E379 &amp; " ||| ","") &amp;
IF(Med_X_Riscos!G45="X",TRATAMENTO!E389 &amp; " ||| ","") &amp;
IF(Med_X_Riscos!G46="X",TRATAMENTO!E399 &amp; " ||| ","") &amp;
IF(Med_X_Riscos!G47="X",TRATAMENTO!E409 &amp; " ||| ","") &amp;
IF(Med_X_Riscos!G48="X",TRATAMENTO!E419 &amp; " ||| ","") &amp;
IF(Med_X_Riscos!G49="X",TRATAMENTO!E429 &amp; " ||| ","") &amp;
IF(Med_X_Riscos!G50="X",TRATAMENTO!E439 &amp; " ||| ","") &amp;
IF(Med_X_Riscos!G51="X",TRATAMENTO!E449 &amp; " ||| ","") &amp;
IF(Med_X_Riscos!G52="X",TRATAMENTO!E459 &amp; " ||| ","") &amp;
IF(Med_X_Riscos!G53="X",TRATAMENTO!E469 &amp; " ||| ","") &amp;
IF(Med_X_Riscos!G54="X",TRATAMENTO!E479 &amp; " ||| ","") &amp;
IF(Med_X_Riscos!G55="X",TRATAMENTO!E489 &amp; " ||| ","") &amp;
IF(Med_X_Riscos!G56="X",TRATAMENTO!E499 &amp; " ||| ","") &amp;
IF(Med_X_Riscos!G57="X",TRATAMENTO!E509 &amp; " ||| ","")</f>
        <v/>
      </c>
      <c r="G57" s="75" t="e">
        <f>SEARCH(" ||| ",$F$57,1)</f>
        <v>#VALUE!</v>
      </c>
      <c r="H57" s="91" t="str">
        <f>IF(ISERROR(G57),"",MID(F57,1,G57-1))</f>
        <v/>
      </c>
      <c r="I57" s="218" t="str">
        <f>IF(Med_X_Riscos!G7="X",TRATAMENTO!L9&amp; " ||| ","") &amp;
IF(Med_X_Riscos!G8="X",TRATAMENTO!L19&amp; " ||| ","") &amp;
IF(Med_X_Riscos!G9="X",TRATAMENTO!L29&amp; " ||| ","") &amp;
IF(Med_X_Riscos!G10="X",TRATAMENTO!L39&amp; " ||| ","") &amp;
IF(Med_X_Riscos!G11="X",TRATAMENTO!L49&amp; " ||| ","") &amp;
IF(Med_X_Riscos!G12="X",TRATAMENTO!L59&amp; " ||| ","") &amp;
IF(Med_X_Riscos!G13="X",TRATAMENTO!L69&amp; " ||| ","") &amp;
IF(Med_X_Riscos!G14="X",TRATAMENTO!L79&amp; " ||| ","") &amp;
IF(Med_X_Riscos!G15="X",TRATAMENTO!L89&amp; " ||| ","") &amp;
IF(Med_X_Riscos!G16="X",TRATAMENTO!L99&amp; " ||| ","") &amp;
IF(Med_X_Riscos!G17="X",TRATAMENTO!L109&amp; " ||| ","") &amp;
IF(Med_X_Riscos!G18="X",TRATAMENTO!L119&amp; " ||| ","") &amp;
IF(Med_X_Riscos!G19="X",TRATAMENTO!L129&amp; " ||| ","") &amp;
IF(Med_X_Riscos!G20="X",TRATAMENTO!L139&amp; " ||| ","") &amp;
IF(Med_X_Riscos!G21="X",TRATAMENTO!L149&amp; " ||| ","") &amp;
IF(Med_X_Riscos!G22="X",TRATAMENTO!L159&amp; " ||| ","") &amp;
IF(Med_X_Riscos!G23="X",TRATAMENTO!L169&amp; " ||| ","") &amp;
IF(Med_X_Riscos!G24="X",TRATAMENTO!L179&amp; " ||| ","") &amp;
IF(Med_X_Riscos!G25="X",TRATAMENTO!L189&amp; " ||| ","") &amp;
IF(Med_X_Riscos!G26="X",TRATAMENTO!L199&amp; " ||| ","") &amp;
IF(Med_X_Riscos!G27="X",TRATAMENTO!L209&amp; " ||| ","") &amp;
IF(Med_X_Riscos!G28="X",TRATAMENTO!L219&amp; " ||| ","") &amp;
IF(Med_X_Riscos!G29="X",TRATAMENTO!L229&amp; " ||| ","") &amp;
IF(Med_X_Riscos!G30="X",TRATAMENTO!L239&amp; " ||| ","") &amp;
IF(Med_X_Riscos!G31="X",TRATAMENTO!L249&amp; " ||| ","") &amp;
IF(Med_X_Riscos!G32="X",TRATAMENTO!L259&amp; " ||| ","") &amp;
IF(Med_X_Riscos!G33="X",TRATAMENTO!L269&amp; " ||| ","") &amp;
IF(Med_X_Riscos!G34="X",TRATAMENTO!L279&amp; " ||| ","") &amp;
IF(Med_X_Riscos!G35="X",TRATAMENTO!L289&amp; " ||| ","") &amp;
IF(Med_X_Riscos!G36="X",TRATAMENTO!L299&amp; " ||| ","") &amp;
IF(Med_X_Riscos!G37="X",TRATAMENTO!L309&amp; " ||| ","") &amp;
IF(Med_X_Riscos!G38="X",TRATAMENTO!L319&amp; " ||| ","") &amp;
IF(Med_X_Riscos!G39="X",TRATAMENTO!L329&amp; " ||| ","") &amp;
IF(Med_X_Riscos!G40="X",TRATAMENTO!L339&amp; " ||| ","") &amp;
IF(Med_X_Riscos!G41="X",TRATAMENTO!L349&amp; " ||| ","") &amp;
IF(Med_X_Riscos!G42="X",TRATAMENTO!L359&amp; " ||| ","") &amp;
IF(Med_X_Riscos!G43="X",TRATAMENTO!L369&amp; " ||| ","") &amp;
IF(Med_X_Riscos!G44="X",TRATAMENTO!L379&amp; " ||| ","") &amp;
IF(Med_X_Riscos!G45="X",TRATAMENTO!L389&amp; " ||| ","") &amp;
IF(Med_X_Riscos!G46="X",TRATAMENTO!L399&amp; " ||| ","") &amp;
IF(Med_X_Riscos!G47="X",TRATAMENTO!L409&amp; " ||| ","") &amp;
IF(Med_X_Riscos!G48="X",TRATAMENTO!L419&amp; " ||| ","") &amp;
IF(Med_X_Riscos!G49="X",TRATAMENTO!L429&amp; " ||| ","") &amp;
IF(Med_X_Riscos!G50="X",TRATAMENTO!L439&amp; " ||| ","") &amp;
IF(Med_X_Riscos!G51="X",TRATAMENTO!L449&amp; " ||| ","") &amp;
IF(Med_X_Riscos!G52="X",TRATAMENTO!L459&amp; " ||| ","") &amp;
IF(Med_X_Riscos!G53="X",TRATAMENTO!L469&amp; " ||| ","") &amp;
IF(Med_X_Riscos!G54="X",TRATAMENTO!L479&amp; " ||| ","") &amp;
IF(Med_X_Riscos!G55="X",TRATAMENTO!L489&amp; " ||| ","") &amp;
IF(Med_X_Riscos!G56="X",TRATAMENTO!L499&amp; " ||| ","") &amp;
IF(Med_X_Riscos!G57="X",TRATAMENTO!L509&amp; " ||| ","")</f>
        <v/>
      </c>
      <c r="J57" s="91" t="e">
        <f>SEARCH(" ||| ",$I$57,1)</f>
        <v>#VALUE!</v>
      </c>
      <c r="K57" s="91" t="str">
        <f>IF(ISERROR(J57),"",MID($I$57,1,J57-1))</f>
        <v/>
      </c>
      <c r="L57" s="76"/>
      <c r="M57" s="92" t="str">
        <f t="shared" si="18"/>
        <v/>
      </c>
      <c r="N57" s="78" t="str">
        <f>IF(M57="","", VLOOKUP(M57,TRATAMENTO!$AF$9:$AG$518,2,FALSE()))</f>
        <v/>
      </c>
      <c r="O57" s="79" t="str">
        <f t="shared" si="19"/>
        <v/>
      </c>
    </row>
    <row r="58" spans="1:15" ht="47.25" customHeight="1" x14ac:dyDescent="0.25">
      <c r="A58" s="93" t="str">
        <f>IF(RISCOS!E60="","",RISCOS!E60)</f>
        <v/>
      </c>
      <c r="B58" s="218"/>
      <c r="C58" s="218"/>
      <c r="D58" s="218"/>
      <c r="E58" s="219"/>
      <c r="F58" s="218"/>
      <c r="G58" s="74" t="e">
        <f t="shared" ref="G58:G66" si="24">SEARCH(" ||| ",$F$57,G57+1)</f>
        <v>#VALUE!</v>
      </c>
      <c r="H58" s="74" t="str">
        <f t="shared" ref="H58:H66" si="25">IF(ISERROR(G58),"", MID($F$27,G57+5,G58-G57-5))</f>
        <v/>
      </c>
      <c r="I58" s="218"/>
      <c r="J58" s="94" t="e">
        <f t="shared" ref="J58:J66" si="26">SEARCH(" ||| ",$I$57,J57+1)</f>
        <v>#VALUE!</v>
      </c>
      <c r="K58" s="94" t="str">
        <f t="shared" ref="K58:K66" si="27">IF(ISERROR(J58),"",MID($I$57,J57+5,J58-J57-5))</f>
        <v/>
      </c>
      <c r="L58" s="80"/>
      <c r="M58" s="95" t="str">
        <f t="shared" si="18"/>
        <v/>
      </c>
      <c r="N58" s="82" t="str">
        <f>IF(M58="","", VLOOKUP(M58,TRATAMENTO!$AF$9:$AG$518,2,FALSE()))</f>
        <v/>
      </c>
      <c r="O58" s="83" t="str">
        <f t="shared" si="19"/>
        <v/>
      </c>
    </row>
    <row r="59" spans="1:15" ht="47.25" customHeight="1" x14ac:dyDescent="0.25">
      <c r="A59" s="93" t="str">
        <f>IF(RISCOS!E61="","",RISCOS!E61)</f>
        <v/>
      </c>
      <c r="B59" s="218"/>
      <c r="C59" s="218"/>
      <c r="D59" s="218"/>
      <c r="E59" s="219"/>
      <c r="F59" s="218"/>
      <c r="G59" s="74" t="e">
        <f t="shared" si="24"/>
        <v>#VALUE!</v>
      </c>
      <c r="H59" s="74" t="str">
        <f t="shared" si="25"/>
        <v/>
      </c>
      <c r="I59" s="218"/>
      <c r="J59" s="94" t="e">
        <f t="shared" si="26"/>
        <v>#VALUE!</v>
      </c>
      <c r="K59" s="94" t="str">
        <f t="shared" si="27"/>
        <v/>
      </c>
      <c r="L59" s="80"/>
      <c r="M59" s="95" t="str">
        <f t="shared" si="18"/>
        <v/>
      </c>
      <c r="N59" s="82" t="str">
        <f>IF(M59="","", VLOOKUP(M59,TRATAMENTO!$AF$9:$AG$518,2,FALSE()))</f>
        <v/>
      </c>
      <c r="O59" s="83" t="str">
        <f t="shared" si="19"/>
        <v/>
      </c>
    </row>
    <row r="60" spans="1:15" ht="47.25" customHeight="1" x14ac:dyDescent="0.25">
      <c r="A60" s="93" t="str">
        <f>IF(RISCOS!E62="","",RISCOS!E62)</f>
        <v/>
      </c>
      <c r="B60" s="218"/>
      <c r="C60" s="218"/>
      <c r="D60" s="218"/>
      <c r="E60" s="219"/>
      <c r="F60" s="218"/>
      <c r="G60" s="74" t="e">
        <f t="shared" si="24"/>
        <v>#VALUE!</v>
      </c>
      <c r="H60" s="74" t="str">
        <f t="shared" si="25"/>
        <v/>
      </c>
      <c r="I60" s="218"/>
      <c r="J60" s="94" t="e">
        <f t="shared" si="26"/>
        <v>#VALUE!</v>
      </c>
      <c r="K60" s="94" t="str">
        <f t="shared" si="27"/>
        <v/>
      </c>
      <c r="L60" s="80"/>
      <c r="M60" s="95" t="str">
        <f t="shared" si="18"/>
        <v/>
      </c>
      <c r="N60" s="82" t="str">
        <f>IF(M60="","", VLOOKUP(M60,TRATAMENTO!$AF$9:$AG$518,2,FALSE()))</f>
        <v/>
      </c>
      <c r="O60" s="83" t="str">
        <f t="shared" si="19"/>
        <v/>
      </c>
    </row>
    <row r="61" spans="1:15" ht="47.25" customHeight="1" x14ac:dyDescent="0.25">
      <c r="A61" s="93" t="str">
        <f>IF(RISCOS!E63="","",RISCOS!E63)</f>
        <v/>
      </c>
      <c r="B61" s="218"/>
      <c r="C61" s="218"/>
      <c r="D61" s="218"/>
      <c r="E61" s="219"/>
      <c r="F61" s="218"/>
      <c r="G61" s="74" t="e">
        <f t="shared" si="24"/>
        <v>#VALUE!</v>
      </c>
      <c r="H61" s="74" t="str">
        <f t="shared" si="25"/>
        <v/>
      </c>
      <c r="I61" s="218"/>
      <c r="J61" s="94" t="e">
        <f t="shared" si="26"/>
        <v>#VALUE!</v>
      </c>
      <c r="K61" s="94" t="str">
        <f t="shared" si="27"/>
        <v/>
      </c>
      <c r="L61" s="80"/>
      <c r="M61" s="95" t="str">
        <f t="shared" si="18"/>
        <v/>
      </c>
      <c r="N61" s="82" t="str">
        <f>IF(M61="","", VLOOKUP(M61,TRATAMENTO!$AF$9:$AG$518,2,FALSE()))</f>
        <v/>
      </c>
      <c r="O61" s="83" t="str">
        <f t="shared" si="19"/>
        <v/>
      </c>
    </row>
    <row r="62" spans="1:15" ht="47.25" customHeight="1" x14ac:dyDescent="0.25">
      <c r="A62" s="93" t="str">
        <f>IF(RISCOS!E64="","",RISCOS!E64)</f>
        <v/>
      </c>
      <c r="B62" s="218"/>
      <c r="C62" s="218"/>
      <c r="D62" s="218"/>
      <c r="E62" s="219"/>
      <c r="F62" s="218"/>
      <c r="G62" s="74" t="e">
        <f t="shared" si="24"/>
        <v>#VALUE!</v>
      </c>
      <c r="H62" s="74" t="str">
        <f t="shared" si="25"/>
        <v/>
      </c>
      <c r="I62" s="218"/>
      <c r="J62" s="94" t="e">
        <f t="shared" si="26"/>
        <v>#VALUE!</v>
      </c>
      <c r="K62" s="94" t="str">
        <f t="shared" si="27"/>
        <v/>
      </c>
      <c r="L62" s="80"/>
      <c r="M62" s="95" t="str">
        <f t="shared" si="18"/>
        <v/>
      </c>
      <c r="N62" s="82" t="str">
        <f>IF(M62="","", VLOOKUP(M62,TRATAMENTO!$AF$9:$AG$518,2,FALSE()))</f>
        <v/>
      </c>
      <c r="O62" s="83" t="str">
        <f t="shared" si="19"/>
        <v/>
      </c>
    </row>
    <row r="63" spans="1:15" ht="47.25" customHeight="1" x14ac:dyDescent="0.25">
      <c r="A63" s="93" t="str">
        <f>IF(RISCOS!E65="","",RISCOS!E65)</f>
        <v/>
      </c>
      <c r="B63" s="218"/>
      <c r="C63" s="218"/>
      <c r="D63" s="218"/>
      <c r="E63" s="219"/>
      <c r="F63" s="218"/>
      <c r="G63" s="74" t="e">
        <f t="shared" si="24"/>
        <v>#VALUE!</v>
      </c>
      <c r="H63" s="74" t="str">
        <f t="shared" si="25"/>
        <v/>
      </c>
      <c r="I63" s="218"/>
      <c r="J63" s="94" t="e">
        <f t="shared" si="26"/>
        <v>#VALUE!</v>
      </c>
      <c r="K63" s="94" t="str">
        <f t="shared" si="27"/>
        <v/>
      </c>
      <c r="L63" s="80"/>
      <c r="M63" s="95" t="str">
        <f t="shared" si="18"/>
        <v/>
      </c>
      <c r="N63" s="82" t="str">
        <f>IF(M63="","", VLOOKUP(M63,TRATAMENTO!$AF$9:$AG$518,2,FALSE()))</f>
        <v/>
      </c>
      <c r="O63" s="83" t="str">
        <f t="shared" si="19"/>
        <v/>
      </c>
    </row>
    <row r="64" spans="1:15" ht="47.25" customHeight="1" x14ac:dyDescent="0.25">
      <c r="A64" s="93" t="str">
        <f>IF(RISCOS!E66="","",RISCOS!E66)</f>
        <v/>
      </c>
      <c r="B64" s="218"/>
      <c r="C64" s="218"/>
      <c r="D64" s="218"/>
      <c r="E64" s="219"/>
      <c r="F64" s="218"/>
      <c r="G64" s="74" t="e">
        <f t="shared" si="24"/>
        <v>#VALUE!</v>
      </c>
      <c r="H64" s="74" t="str">
        <f t="shared" si="25"/>
        <v/>
      </c>
      <c r="I64" s="218"/>
      <c r="J64" s="94" t="e">
        <f t="shared" si="26"/>
        <v>#VALUE!</v>
      </c>
      <c r="K64" s="94" t="str">
        <f t="shared" si="27"/>
        <v/>
      </c>
      <c r="L64" s="80"/>
      <c r="M64" s="95" t="str">
        <f t="shared" si="18"/>
        <v/>
      </c>
      <c r="N64" s="82" t="str">
        <f>IF(M64="","", VLOOKUP(M64,TRATAMENTO!$AF$9:$AG$518,2,FALSE()))</f>
        <v/>
      </c>
      <c r="O64" s="83" t="str">
        <f t="shared" si="19"/>
        <v/>
      </c>
    </row>
    <row r="65" spans="1:15" ht="47.25" customHeight="1" x14ac:dyDescent="0.25">
      <c r="A65" s="93" t="str">
        <f>IF(RISCOS!E67="","",RISCOS!E67)</f>
        <v/>
      </c>
      <c r="B65" s="218"/>
      <c r="C65" s="218"/>
      <c r="D65" s="218"/>
      <c r="E65" s="219"/>
      <c r="F65" s="218"/>
      <c r="G65" s="74" t="e">
        <f t="shared" si="24"/>
        <v>#VALUE!</v>
      </c>
      <c r="H65" s="74" t="str">
        <f t="shared" si="25"/>
        <v/>
      </c>
      <c r="I65" s="218"/>
      <c r="J65" s="94" t="e">
        <f t="shared" si="26"/>
        <v>#VALUE!</v>
      </c>
      <c r="K65" s="94" t="str">
        <f t="shared" si="27"/>
        <v/>
      </c>
      <c r="L65" s="80"/>
      <c r="M65" s="95" t="str">
        <f t="shared" si="18"/>
        <v/>
      </c>
      <c r="N65" s="82" t="str">
        <f>IF(M65="","", VLOOKUP(M65,TRATAMENTO!$AF$9:$AG$518,2,FALSE()))</f>
        <v/>
      </c>
      <c r="O65" s="83" t="str">
        <f t="shared" si="19"/>
        <v/>
      </c>
    </row>
    <row r="66" spans="1:15" ht="47.25" customHeight="1" x14ac:dyDescent="0.25">
      <c r="A66" s="96" t="str">
        <f>IF(RISCOS!E68="","",RISCOS!E68)</f>
        <v/>
      </c>
      <c r="B66" s="218"/>
      <c r="C66" s="218"/>
      <c r="D66" s="218"/>
      <c r="E66" s="219"/>
      <c r="F66" s="218"/>
      <c r="G66" s="85" t="e">
        <f t="shared" si="24"/>
        <v>#VALUE!</v>
      </c>
      <c r="H66" s="85" t="str">
        <f t="shared" si="25"/>
        <v/>
      </c>
      <c r="I66" s="218"/>
      <c r="J66" s="97" t="e">
        <f t="shared" si="26"/>
        <v>#VALUE!</v>
      </c>
      <c r="K66" s="97" t="str">
        <f t="shared" si="27"/>
        <v/>
      </c>
      <c r="L66" s="86"/>
      <c r="M66" s="98" t="str">
        <f t="shared" si="18"/>
        <v/>
      </c>
      <c r="N66" s="88" t="str">
        <f>IF(M66="","", VLOOKUP(M66,TRATAMENTO!$AF$9:$AG$518,2,FALSE()))</f>
        <v/>
      </c>
      <c r="O66" s="89" t="str">
        <f t="shared" si="19"/>
        <v/>
      </c>
    </row>
    <row r="67" spans="1:15" ht="47.25" customHeight="1" x14ac:dyDescent="0.25">
      <c r="A67" s="90" t="str">
        <f>IF(RISCOS!E69="","",RISCOS!E69)</f>
        <v/>
      </c>
      <c r="B67" s="218">
        <f>RISCOS!I69</f>
        <v>0</v>
      </c>
      <c r="C67" s="218" t="str">
        <f>RISCOS!D69</f>
        <v>R07 - [Etapa/Atividade de Execução + Deficiente, inadequado, inconsistente]</v>
      </c>
      <c r="D67" s="218">
        <f>RISCOS!J69</f>
        <v>0</v>
      </c>
      <c r="E67" s="219">
        <f>RISCOS!G69</f>
        <v>0</v>
      </c>
      <c r="F67" s="218" t="str">
        <f>IF(Med_X_Riscos!H7="X",TRATAMENTO!E9 &amp; " ||| ","") &amp;
IF(Med_X_Riscos!H8="X",TRATAMENTO!E19 &amp; " ||| ","") &amp;
IF(Med_X_Riscos!H9="X",TRATAMENTO!E29 &amp; " ||| ","") &amp;
IF(Med_X_Riscos!H10="X",TRATAMENTO!E39 &amp; " ||| ","") &amp;
IF(Med_X_Riscos!H11="X",TRATAMENTO!E49 &amp; " ||| ","") &amp;
IF(Med_X_Riscos!H12="X",TRATAMENTO!E59 &amp; " ||| ","") &amp;
IF(Med_X_Riscos!H13="X",TRATAMENTO!E69 &amp; " ||| ","") &amp;
IF(Med_X_Riscos!H14="X",TRATAMENTO!E79 &amp; " ||| ","") &amp;
IF(Med_X_Riscos!H15="X",TRATAMENTO!E89 &amp; " ||| ","") &amp;
IF(Med_X_Riscos!H16="X",TRATAMENTO!E99 &amp; " ||| ","") &amp;
IF(Med_X_Riscos!H17="X",TRATAMENTO!E109 &amp; " ||| ","") &amp;
IF(Med_X_Riscos!H18="X",TRATAMENTO!E119 &amp; " ||| ","") &amp;
IF(Med_X_Riscos!H19="X",TRATAMENTO!E129 &amp; " ||| ","") &amp;
IF(Med_X_Riscos!H20="X",TRATAMENTO!E139 &amp; " ||| ","") &amp;
IF(Med_X_Riscos!H21="X",TRATAMENTO!E149 &amp; " ||| ","") &amp;
IF(Med_X_Riscos!H22="X",TRATAMENTO!E159 &amp; " ||| ","") &amp;
IF(Med_X_Riscos!H23="X",TRATAMENTO!E169 &amp; " ||| ","") &amp;
IF(Med_X_Riscos!H24="X",TRATAMENTO!E179 &amp; " ||| ","") &amp;
IF(Med_X_Riscos!H25="X",TRATAMENTO!E189 &amp; " ||| ","") &amp;
IF(Med_X_Riscos!H26="X",TRATAMENTO!E199 &amp; " ||| ","") &amp;
IF(Med_X_Riscos!H27="X",TRATAMENTO!E209 &amp; " ||| ","") &amp;
IF(Med_X_Riscos!H28="X",TRATAMENTO!E219 &amp; " ||| ","") &amp;
IF(Med_X_Riscos!H29="X",TRATAMENTO!E229 &amp; " ||| ","") &amp;
IF(Med_X_Riscos!H30="X",TRATAMENTO!E239 &amp; " ||| ","") &amp;
IF(Med_X_Riscos!H31="X",TRATAMENTO!E249 &amp; " ||| ","") &amp;
IF(Med_X_Riscos!H32="X",TRATAMENTO!E259 &amp; " ||| ","") &amp;
IF(Med_X_Riscos!H33="X",TRATAMENTO!E269 &amp; " ||| ","") &amp;
IF(Med_X_Riscos!H34="X",TRATAMENTO!E279 &amp; " ||| ","") &amp;
IF(Med_X_Riscos!H35="X",TRATAMENTO!E289 &amp; " ||| ","") &amp;
IF(Med_X_Riscos!H36="X",TRATAMENTO!E299 &amp; " ||| ","") &amp;
IF(Med_X_Riscos!H37="X",TRATAMENTO!E309 &amp; " ||| ","") &amp;
IF(Med_X_Riscos!H38="X",TRATAMENTO!E319 &amp; " ||| ","") &amp;
IF(Med_X_Riscos!H39="X",TRATAMENTO!E329 &amp; " ||| ","") &amp;
IF(Med_X_Riscos!H40="X",TRATAMENTO!E339 &amp; " ||| ","") &amp;
IF(Med_X_Riscos!H41="X",TRATAMENTO!E349 &amp; " ||| ","") &amp;
IF(Med_X_Riscos!H42="X",TRATAMENTO!E359 &amp; " ||| ","") &amp;
IF(Med_X_Riscos!H43="X",TRATAMENTO!E369 &amp; " ||| ","") &amp;
IF(Med_X_Riscos!H44="X",TRATAMENTO!E379 &amp; " ||| ","") &amp;
IF(Med_X_Riscos!H45="X",TRATAMENTO!E389 &amp; " ||| ","") &amp;
IF(Med_X_Riscos!H46="X",TRATAMENTO!E399 &amp; " ||| ","") &amp;
IF(Med_X_Riscos!H47="X",TRATAMENTO!E409 &amp; " ||| ","") &amp;
IF(Med_X_Riscos!H48="X",TRATAMENTO!E419 &amp; " ||| ","") &amp;
IF(Med_X_Riscos!H49="X",TRATAMENTO!E429 &amp; " ||| ","") &amp;
IF(Med_X_Riscos!H50="X",TRATAMENTO!E439 &amp; " ||| ","") &amp;
IF(Med_X_Riscos!H51="X",TRATAMENTO!E449 &amp; " ||| ","") &amp;
IF(Med_X_Riscos!H52="X",TRATAMENTO!E459 &amp; " ||| ","") &amp;
IF(Med_X_Riscos!H53="X",TRATAMENTO!E469 &amp; " ||| ","") &amp;
IF(Med_X_Riscos!H54="X",TRATAMENTO!E479 &amp; " ||| ","") &amp;
IF(Med_X_Riscos!H55="X",TRATAMENTO!E489 &amp; " ||| ","") &amp;
IF(Med_X_Riscos!H56="X",TRATAMENTO!E499 &amp; " ||| ","") &amp;
IF(Med_X_Riscos!H57="X",TRATAMENTO!E509 &amp; " ||| ","")</f>
        <v/>
      </c>
      <c r="G67" s="75" t="e">
        <f>SEARCH(" ||| ",$F$67,1)</f>
        <v>#VALUE!</v>
      </c>
      <c r="H67" s="91" t="str">
        <f>IF(ISERROR(G67),"",MID(F67,1,G67-1))</f>
        <v/>
      </c>
      <c r="I67" s="218" t="str">
        <f>IF(Med_X_Riscos!H7="X",TRATAMENTO!L9&amp; " ||| ","") &amp;
IF(Med_X_Riscos!H8="X",TRATAMENTO!L19&amp; " ||| ","") &amp;
IF(Med_X_Riscos!H9="X",TRATAMENTO!L29&amp; " ||| ","") &amp;
IF(Med_X_Riscos!H10="X",TRATAMENTO!L39&amp; " ||| ","") &amp;
IF(Med_X_Riscos!H11="X",TRATAMENTO!L49&amp; " ||| ","") &amp;
IF(Med_X_Riscos!H12="X",TRATAMENTO!L59&amp; " ||| ","") &amp;
IF(Med_X_Riscos!H13="X",TRATAMENTO!L69&amp; " ||| ","") &amp;
IF(Med_X_Riscos!H14="X",TRATAMENTO!L79&amp; " ||| ","") &amp;
IF(Med_X_Riscos!H15="X",TRATAMENTO!L89&amp; " ||| ","") &amp;
IF(Med_X_Riscos!H16="X",TRATAMENTO!L99&amp; " ||| ","") &amp;
IF(Med_X_Riscos!H17="X",TRATAMENTO!L109&amp; " ||| ","") &amp;
IF(Med_X_Riscos!H18="X",TRATAMENTO!L119&amp; " ||| ","") &amp;
IF(Med_X_Riscos!H19="X",TRATAMENTO!L129&amp; " ||| ","") &amp;
IF(Med_X_Riscos!H20="X",TRATAMENTO!L139&amp; " ||| ","") &amp;
IF(Med_X_Riscos!H21="X",TRATAMENTO!L149&amp; " ||| ","") &amp;
IF(Med_X_Riscos!H22="X",TRATAMENTO!L159&amp; " ||| ","") &amp;
IF(Med_X_Riscos!H23="X",TRATAMENTO!L169&amp; " ||| ","") &amp;
IF(Med_X_Riscos!H24="X",TRATAMENTO!L179&amp; " ||| ","") &amp;
IF(Med_X_Riscos!H25="X",TRATAMENTO!L189&amp; " ||| ","") &amp;
IF(Med_X_Riscos!H26="X",TRATAMENTO!L199&amp; " ||| ","") &amp;
IF(Med_X_Riscos!H27="X",TRATAMENTO!L209&amp; " ||| ","") &amp;
IF(Med_X_Riscos!H28="X",TRATAMENTO!L219&amp; " ||| ","") &amp;
IF(Med_X_Riscos!H29="X",TRATAMENTO!L229&amp; " ||| ","") &amp;
IF(Med_X_Riscos!H30="X",TRATAMENTO!L239&amp; " ||| ","") &amp;
IF(Med_X_Riscos!H31="X",TRATAMENTO!L249&amp; " ||| ","") &amp;
IF(Med_X_Riscos!H32="X",TRATAMENTO!L259&amp; " ||| ","") &amp;
IF(Med_X_Riscos!H33="X",TRATAMENTO!L269&amp; " ||| ","") &amp;
IF(Med_X_Riscos!H34="X",TRATAMENTO!L279&amp; " ||| ","") &amp;
IF(Med_X_Riscos!H35="X",TRATAMENTO!L289&amp; " ||| ","") &amp;
IF(Med_X_Riscos!H36="X",TRATAMENTO!L299&amp; " ||| ","") &amp;
IF(Med_X_Riscos!H37="X",TRATAMENTO!L309&amp; " ||| ","") &amp;
IF(Med_X_Riscos!H38="X",TRATAMENTO!L319&amp; " ||| ","") &amp;
IF(Med_X_Riscos!H39="X",TRATAMENTO!L329&amp; " ||| ","") &amp;
IF(Med_X_Riscos!H40="X",TRATAMENTO!L339&amp; " ||| ","") &amp;
IF(Med_X_Riscos!H41="X",TRATAMENTO!L349&amp; " ||| ","") &amp;
IF(Med_X_Riscos!H42="X",TRATAMENTO!L359&amp; " ||| ","") &amp;
IF(Med_X_Riscos!H43="X",TRATAMENTO!L369&amp; " ||| ","") &amp;
IF(Med_X_Riscos!H44="X",TRATAMENTO!L379&amp; " ||| ","") &amp;
IF(Med_X_Riscos!H45="X",TRATAMENTO!L389&amp; " ||| ","") &amp;
IF(Med_X_Riscos!H46="X",TRATAMENTO!L399&amp; " ||| ","") &amp;
IF(Med_X_Riscos!H47="X",TRATAMENTO!L409&amp; " ||| ","") &amp;
IF(Med_X_Riscos!H48="X",TRATAMENTO!L419&amp; " ||| ","") &amp;
IF(Med_X_Riscos!H49="X",TRATAMENTO!L429&amp; " ||| ","") &amp;
IF(Med_X_Riscos!H50="X",TRATAMENTO!L439&amp; " ||| ","") &amp;
IF(Med_X_Riscos!H51="X",TRATAMENTO!L449&amp; " ||| ","") &amp;
IF(Med_X_Riscos!H52="X",TRATAMENTO!L459&amp; " ||| ","") &amp;
IF(Med_X_Riscos!H53="X",TRATAMENTO!L469&amp; " ||| ","") &amp;
IF(Med_X_Riscos!H54="X",TRATAMENTO!L479&amp; " ||| ","") &amp;
IF(Med_X_Riscos!H55="X",TRATAMENTO!L489&amp; " ||| ","") &amp;
IF(Med_X_Riscos!H56="X",TRATAMENTO!L499&amp; " ||| ","") &amp;
IF(Med_X_Riscos!H57="X",TRATAMENTO!L509&amp; " ||| ","")</f>
        <v/>
      </c>
      <c r="J67" s="91" t="e">
        <f>SEARCH(" ||| ",$I$67,1)</f>
        <v>#VALUE!</v>
      </c>
      <c r="K67" s="91" t="str">
        <f>IF(ISERROR(J67),"",MID($I$67,1,J67-1))</f>
        <v/>
      </c>
      <c r="L67" s="76"/>
      <c r="M67" s="92" t="str">
        <f t="shared" si="18"/>
        <v/>
      </c>
      <c r="N67" s="78" t="str">
        <f>IF(M67="","", VLOOKUP(M67,TRATAMENTO!$AF$9:$AG$518,2,FALSE()))</f>
        <v/>
      </c>
      <c r="O67" s="79" t="str">
        <f t="shared" si="19"/>
        <v/>
      </c>
    </row>
    <row r="68" spans="1:15" ht="47.25" customHeight="1" x14ac:dyDescent="0.25">
      <c r="A68" s="93" t="str">
        <f>IF(RISCOS!E70="","",RISCOS!E70)</f>
        <v/>
      </c>
      <c r="B68" s="218"/>
      <c r="C68" s="218"/>
      <c r="D68" s="218"/>
      <c r="E68" s="219"/>
      <c r="F68" s="218"/>
      <c r="G68" s="74" t="e">
        <f t="shared" ref="G68:G76" si="28">SEARCH(" ||| ",$F$67,G67+1)</f>
        <v>#VALUE!</v>
      </c>
      <c r="H68" s="74" t="str">
        <f t="shared" ref="H68:H76" si="29">IF(ISERROR(G68),"", MID($F$27,G67+5,G68-G67-5))</f>
        <v/>
      </c>
      <c r="I68" s="218"/>
      <c r="J68" s="94" t="e">
        <f t="shared" ref="J68:J76" si="30">SEARCH(" ||| ",$I$67,J67+1)</f>
        <v>#VALUE!</v>
      </c>
      <c r="K68" s="94" t="str">
        <f t="shared" ref="K68:K76" si="31">IF(ISERROR(J68),"",MID($I$67,J67+5,J68-J67-5))</f>
        <v/>
      </c>
      <c r="L68" s="80"/>
      <c r="M68" s="95" t="str">
        <f t="shared" si="18"/>
        <v/>
      </c>
      <c r="N68" s="82" t="str">
        <f>IF(M68="","", VLOOKUP(M68,TRATAMENTO!$AF$9:$AG$518,2,FALSE()))</f>
        <v/>
      </c>
      <c r="O68" s="83" t="str">
        <f t="shared" si="19"/>
        <v/>
      </c>
    </row>
    <row r="69" spans="1:15" ht="47.25" customHeight="1" x14ac:dyDescent="0.25">
      <c r="A69" s="93" t="str">
        <f>IF(RISCOS!E71="","",RISCOS!E71)</f>
        <v/>
      </c>
      <c r="B69" s="218"/>
      <c r="C69" s="218"/>
      <c r="D69" s="218"/>
      <c r="E69" s="219"/>
      <c r="F69" s="218"/>
      <c r="G69" s="74" t="e">
        <f t="shared" si="28"/>
        <v>#VALUE!</v>
      </c>
      <c r="H69" s="74" t="str">
        <f t="shared" si="29"/>
        <v/>
      </c>
      <c r="I69" s="218"/>
      <c r="J69" s="94" t="e">
        <f t="shared" si="30"/>
        <v>#VALUE!</v>
      </c>
      <c r="K69" s="94" t="str">
        <f t="shared" si="31"/>
        <v/>
      </c>
      <c r="L69" s="80"/>
      <c r="M69" s="95" t="str">
        <f t="shared" si="18"/>
        <v/>
      </c>
      <c r="N69" s="82" t="str">
        <f>IF(M69="","", VLOOKUP(M69,TRATAMENTO!$AF$9:$AG$518,2,FALSE()))</f>
        <v/>
      </c>
      <c r="O69" s="83" t="str">
        <f t="shared" si="19"/>
        <v/>
      </c>
    </row>
    <row r="70" spans="1:15" ht="47.25" customHeight="1" x14ac:dyDescent="0.25">
      <c r="A70" s="93" t="str">
        <f>IF(RISCOS!E72="","",RISCOS!E72)</f>
        <v/>
      </c>
      <c r="B70" s="218"/>
      <c r="C70" s="218"/>
      <c r="D70" s="218"/>
      <c r="E70" s="219"/>
      <c r="F70" s="218"/>
      <c r="G70" s="74" t="e">
        <f t="shared" si="28"/>
        <v>#VALUE!</v>
      </c>
      <c r="H70" s="74" t="str">
        <f t="shared" si="29"/>
        <v/>
      </c>
      <c r="I70" s="218"/>
      <c r="J70" s="94" t="e">
        <f t="shared" si="30"/>
        <v>#VALUE!</v>
      </c>
      <c r="K70" s="94" t="str">
        <f t="shared" si="31"/>
        <v/>
      </c>
      <c r="L70" s="80"/>
      <c r="M70" s="95" t="str">
        <f t="shared" si="18"/>
        <v/>
      </c>
      <c r="N70" s="82" t="str">
        <f>IF(M70="","", VLOOKUP(M70,TRATAMENTO!$AF$9:$AG$518,2,FALSE()))</f>
        <v/>
      </c>
      <c r="O70" s="83" t="str">
        <f t="shared" si="19"/>
        <v/>
      </c>
    </row>
    <row r="71" spans="1:15" ht="47.25" customHeight="1" x14ac:dyDescent="0.25">
      <c r="A71" s="93" t="str">
        <f>IF(RISCOS!E73="","",RISCOS!E73)</f>
        <v/>
      </c>
      <c r="B71" s="218"/>
      <c r="C71" s="218"/>
      <c r="D71" s="218"/>
      <c r="E71" s="219"/>
      <c r="F71" s="218"/>
      <c r="G71" s="74" t="e">
        <f t="shared" si="28"/>
        <v>#VALUE!</v>
      </c>
      <c r="H71" s="74" t="str">
        <f t="shared" si="29"/>
        <v/>
      </c>
      <c r="I71" s="218"/>
      <c r="J71" s="94" t="e">
        <f t="shared" si="30"/>
        <v>#VALUE!</v>
      </c>
      <c r="K71" s="94" t="str">
        <f t="shared" si="31"/>
        <v/>
      </c>
      <c r="L71" s="80"/>
      <c r="M71" s="95" t="str">
        <f t="shared" ref="M71:M102" si="32">IF(H71="","", MID(H71,1,4))</f>
        <v/>
      </c>
      <c r="N71" s="82" t="str">
        <f>IF(M71="","", VLOOKUP(M71,TRATAMENTO!$AF$9:$AG$518,2,FALSE()))</f>
        <v/>
      </c>
      <c r="O71" s="83" t="str">
        <f t="shared" ref="O71:O102" si="33">IF(ISERROR(SEARCH("R01",N71,1)),"","R01   ")
&amp; IF(ISERROR(SEARCH("R02",N71,1)),"","R02   ")
&amp; IF(ISERROR(SEARCH("R03",N71,1)),"","R03   ")
&amp; IF(ISERROR(SEARCH("R04",N71,1)),"","R04   ")
&amp; IF(ISERROR(SEARCH("R05",N71,1)),"","R05   ")
&amp; IF(ISERROR(SEARCH("R06",N71,1)),"","R06   ")
&amp; IF(ISERROR(SEARCH("R07",N71,1)),"","R07   ")
&amp; IF(ISERROR(SEARCH("R08",N71,1)),"","R08   ")
&amp; IF(ISERROR(SEARCH("R09",N71,1)),"","R09   ")
&amp; IF(ISERROR(SEARCH("R10",N71,1)),"","R10   ")
&amp; IF(ISERROR(SEARCH("R11",N71,1)),"","R11   ")
&amp; IF(ISERROR(SEARCH("R12",N71,1)),"","R12   ")
&amp; IF(ISERROR(SEARCH("R13",N71,1)),"","R13   ")
&amp; IF(ISERROR(SEARCH("R14",N71,1)),"","R14   ")
&amp; IF(ISERROR(SEARCH("R15",N71,1)),"","R15   ")
&amp; IF(ISERROR(SEARCH("R16",N71,1)),"","R16   ")
&amp; IF(ISERROR(SEARCH("R17",N71,1)),"","R17   ")</f>
        <v/>
      </c>
    </row>
    <row r="72" spans="1:15" ht="47.25" customHeight="1" x14ac:dyDescent="0.25">
      <c r="A72" s="93" t="str">
        <f>IF(RISCOS!E74="","",RISCOS!E74)</f>
        <v/>
      </c>
      <c r="B72" s="218"/>
      <c r="C72" s="218"/>
      <c r="D72" s="218"/>
      <c r="E72" s="219"/>
      <c r="F72" s="218"/>
      <c r="G72" s="74" t="e">
        <f t="shared" si="28"/>
        <v>#VALUE!</v>
      </c>
      <c r="H72" s="74" t="str">
        <f t="shared" si="29"/>
        <v/>
      </c>
      <c r="I72" s="218"/>
      <c r="J72" s="94" t="e">
        <f t="shared" si="30"/>
        <v>#VALUE!</v>
      </c>
      <c r="K72" s="94" t="str">
        <f t="shared" si="31"/>
        <v/>
      </c>
      <c r="L72" s="80"/>
      <c r="M72" s="95" t="str">
        <f t="shared" si="32"/>
        <v/>
      </c>
      <c r="N72" s="82" t="str">
        <f>IF(M72="","", VLOOKUP(M72,TRATAMENTO!$AF$9:$AG$518,2,FALSE()))</f>
        <v/>
      </c>
      <c r="O72" s="83" t="str">
        <f t="shared" si="33"/>
        <v/>
      </c>
    </row>
    <row r="73" spans="1:15" ht="47.25" customHeight="1" x14ac:dyDescent="0.25">
      <c r="A73" s="93" t="str">
        <f>IF(RISCOS!E75="","",RISCOS!E75)</f>
        <v/>
      </c>
      <c r="B73" s="218"/>
      <c r="C73" s="218"/>
      <c r="D73" s="218"/>
      <c r="E73" s="219"/>
      <c r="F73" s="218"/>
      <c r="G73" s="74" t="e">
        <f t="shared" si="28"/>
        <v>#VALUE!</v>
      </c>
      <c r="H73" s="74" t="str">
        <f t="shared" si="29"/>
        <v/>
      </c>
      <c r="I73" s="218"/>
      <c r="J73" s="94" t="e">
        <f t="shared" si="30"/>
        <v>#VALUE!</v>
      </c>
      <c r="K73" s="94" t="str">
        <f t="shared" si="31"/>
        <v/>
      </c>
      <c r="L73" s="80"/>
      <c r="M73" s="95" t="str">
        <f t="shared" si="32"/>
        <v/>
      </c>
      <c r="N73" s="82" t="str">
        <f>IF(M73="","", VLOOKUP(M73,TRATAMENTO!$AF$9:$AG$518,2,FALSE()))</f>
        <v/>
      </c>
      <c r="O73" s="83" t="str">
        <f t="shared" si="33"/>
        <v/>
      </c>
    </row>
    <row r="74" spans="1:15" ht="47.25" customHeight="1" x14ac:dyDescent="0.25">
      <c r="A74" s="93" t="str">
        <f>IF(RISCOS!E76="","",RISCOS!E76)</f>
        <v/>
      </c>
      <c r="B74" s="218"/>
      <c r="C74" s="218"/>
      <c r="D74" s="218"/>
      <c r="E74" s="219"/>
      <c r="F74" s="218"/>
      <c r="G74" s="74" t="e">
        <f t="shared" si="28"/>
        <v>#VALUE!</v>
      </c>
      <c r="H74" s="74" t="str">
        <f t="shared" si="29"/>
        <v/>
      </c>
      <c r="I74" s="218"/>
      <c r="J74" s="94" t="e">
        <f t="shared" si="30"/>
        <v>#VALUE!</v>
      </c>
      <c r="K74" s="94" t="str">
        <f t="shared" si="31"/>
        <v/>
      </c>
      <c r="L74" s="80"/>
      <c r="M74" s="95" t="str">
        <f t="shared" si="32"/>
        <v/>
      </c>
      <c r="N74" s="82" t="str">
        <f>IF(M74="","", VLOOKUP(M74,TRATAMENTO!$AF$9:$AG$518,2,FALSE()))</f>
        <v/>
      </c>
      <c r="O74" s="83" t="str">
        <f t="shared" si="33"/>
        <v/>
      </c>
    </row>
    <row r="75" spans="1:15" ht="47.25" customHeight="1" x14ac:dyDescent="0.25">
      <c r="A75" s="93" t="str">
        <f>IF(RISCOS!E77="","",RISCOS!E77)</f>
        <v/>
      </c>
      <c r="B75" s="218"/>
      <c r="C75" s="218"/>
      <c r="D75" s="218"/>
      <c r="E75" s="219"/>
      <c r="F75" s="218"/>
      <c r="G75" s="74" t="e">
        <f t="shared" si="28"/>
        <v>#VALUE!</v>
      </c>
      <c r="H75" s="74" t="str">
        <f t="shared" si="29"/>
        <v/>
      </c>
      <c r="I75" s="218"/>
      <c r="J75" s="94" t="e">
        <f t="shared" si="30"/>
        <v>#VALUE!</v>
      </c>
      <c r="K75" s="94" t="str">
        <f t="shared" si="31"/>
        <v/>
      </c>
      <c r="L75" s="80"/>
      <c r="M75" s="95" t="str">
        <f t="shared" si="32"/>
        <v/>
      </c>
      <c r="N75" s="82" t="str">
        <f>IF(M75="","", VLOOKUP(M75,TRATAMENTO!$AF$9:$AG$518,2,FALSE()))</f>
        <v/>
      </c>
      <c r="O75" s="83" t="str">
        <f t="shared" si="33"/>
        <v/>
      </c>
    </row>
    <row r="76" spans="1:15" ht="47.25" customHeight="1" x14ac:dyDescent="0.25">
      <c r="A76" s="96" t="str">
        <f>IF(RISCOS!E78="","",RISCOS!E78)</f>
        <v/>
      </c>
      <c r="B76" s="218"/>
      <c r="C76" s="218"/>
      <c r="D76" s="218"/>
      <c r="E76" s="219"/>
      <c r="F76" s="218"/>
      <c r="G76" s="85" t="e">
        <f t="shared" si="28"/>
        <v>#VALUE!</v>
      </c>
      <c r="H76" s="85" t="str">
        <f t="shared" si="29"/>
        <v/>
      </c>
      <c r="I76" s="218"/>
      <c r="J76" s="97" t="e">
        <f t="shared" si="30"/>
        <v>#VALUE!</v>
      </c>
      <c r="K76" s="97" t="str">
        <f t="shared" si="31"/>
        <v/>
      </c>
      <c r="L76" s="86"/>
      <c r="M76" s="98" t="str">
        <f t="shared" si="32"/>
        <v/>
      </c>
      <c r="N76" s="88" t="str">
        <f>IF(M76="","", VLOOKUP(M76,TRATAMENTO!$AF$9:$AG$518,2,FALSE()))</f>
        <v/>
      </c>
      <c r="O76" s="89" t="str">
        <f t="shared" si="33"/>
        <v/>
      </c>
    </row>
    <row r="77" spans="1:15" ht="47.25" customHeight="1" x14ac:dyDescent="0.25">
      <c r="A77" s="90" t="str">
        <f>IF(RISCOS!E79="","",RISCOS!E79)</f>
        <v/>
      </c>
      <c r="B77" s="218">
        <f>RISCOS!I79</f>
        <v>0</v>
      </c>
      <c r="C77" s="218" t="str">
        <f>RISCOS!D79</f>
        <v>R08 - [Etapa/Atividade de Execução + Deficiente, inadequado, inconsistente]</v>
      </c>
      <c r="D77" s="218">
        <f>RISCOS!J79</f>
        <v>0</v>
      </c>
      <c r="E77" s="219">
        <f>RISCOS!G79</f>
        <v>0</v>
      </c>
      <c r="F77" s="218" t="str">
        <f>IF(Med_X_Riscos!I7="X",TRATAMENTO!E9 &amp; " ||| ","") &amp;
IF(Med_X_Riscos!I8="X",TRATAMENTO!E19 &amp; " ||| ","") &amp;
IF(Med_X_Riscos!I9="X",TRATAMENTO!E29 &amp; " ||| ","") &amp;
IF(Med_X_Riscos!I10="X",TRATAMENTO!E39 &amp; " ||| ","") &amp;
IF(Med_X_Riscos!I11="X",TRATAMENTO!E49 &amp; " ||| ","") &amp;
IF(Med_X_Riscos!I12="X",TRATAMENTO!E59 &amp; " ||| ","") &amp;
IF(Med_X_Riscos!I13="X",TRATAMENTO!E69 &amp; " ||| ","") &amp;
IF(Med_X_Riscos!I14="X",TRATAMENTO!E79 &amp; " ||| ","") &amp;
IF(Med_X_Riscos!I15="X",TRATAMENTO!E89 &amp; " ||| ","") &amp;
IF(Med_X_Riscos!I16="X",TRATAMENTO!E99 &amp; " ||| ","") &amp;
IF(Med_X_Riscos!I17="X",TRATAMENTO!E109 &amp; " ||| ","") &amp;
IF(Med_X_Riscos!I18="X",TRATAMENTO!E119 &amp; " ||| ","") &amp;
IF(Med_X_Riscos!I19="X",TRATAMENTO!E129 &amp; " ||| ","") &amp;
IF(Med_X_Riscos!I20="X",TRATAMENTO!E139 &amp; " ||| ","") &amp;
IF(Med_X_Riscos!I21="X",TRATAMENTO!E149 &amp; " ||| ","") &amp;
IF(Med_X_Riscos!I22="X",TRATAMENTO!E159 &amp; " ||| ","") &amp;
IF(Med_X_Riscos!I23="X",TRATAMENTO!E169 &amp; " ||| ","") &amp;
IF(Med_X_Riscos!I24="X",TRATAMENTO!E179 &amp; " ||| ","") &amp;
IF(Med_X_Riscos!I25="X",TRATAMENTO!E189 &amp; " ||| ","") &amp;
IF(Med_X_Riscos!I26="X",TRATAMENTO!E199 &amp; " ||| ","") &amp;
IF(Med_X_Riscos!I27="X",TRATAMENTO!E209 &amp; " ||| ","") &amp;
IF(Med_X_Riscos!I28="X",TRATAMENTO!E219 &amp; " ||| ","") &amp;
IF(Med_X_Riscos!I29="X",TRATAMENTO!E229 &amp; " ||| ","") &amp;
IF(Med_X_Riscos!I30="X",TRATAMENTO!E239 &amp; " ||| ","") &amp;
IF(Med_X_Riscos!I31="X",TRATAMENTO!E249 &amp; " ||| ","") &amp;
IF(Med_X_Riscos!I32="X",TRATAMENTO!E259 &amp; " ||| ","") &amp;
IF(Med_X_Riscos!I33="X",TRATAMENTO!E269 &amp; " ||| ","") &amp;
IF(Med_X_Riscos!I34="X",TRATAMENTO!E279 &amp; " ||| ","") &amp;
IF(Med_X_Riscos!I35="X",TRATAMENTO!E289 &amp; " ||| ","") &amp;
IF(Med_X_Riscos!I36="X",TRATAMENTO!E299 &amp; " ||| ","") &amp;
IF(Med_X_Riscos!I37="X",TRATAMENTO!E309 &amp; " ||| ","") &amp;
IF(Med_X_Riscos!I38="X",TRATAMENTO!E319 &amp; " ||| ","") &amp;
IF(Med_X_Riscos!I39="X",TRATAMENTO!E329 &amp; " ||| ","") &amp;
IF(Med_X_Riscos!I40="X",TRATAMENTO!E339 &amp; " ||| ","") &amp;
IF(Med_X_Riscos!I41="X",TRATAMENTO!E349 &amp; " ||| ","") &amp;
IF(Med_X_Riscos!I42="X",TRATAMENTO!E359 &amp; " ||| ","") &amp;
IF(Med_X_Riscos!I43="X",TRATAMENTO!E369 &amp; " ||| ","") &amp;
IF(Med_X_Riscos!I44="X",TRATAMENTO!E379 &amp; " ||| ","") &amp;
IF(Med_X_Riscos!I45="X",TRATAMENTO!E389 &amp; " ||| ","") &amp;
IF(Med_X_Riscos!I46="X",TRATAMENTO!E399 &amp; " ||| ","") &amp;
IF(Med_X_Riscos!I47="X",TRATAMENTO!E409 &amp; " ||| ","") &amp;
IF(Med_X_Riscos!I48="X",TRATAMENTO!E419 &amp; " ||| ","") &amp;
IF(Med_X_Riscos!I49="X",TRATAMENTO!E429 &amp; " ||| ","") &amp;
IF(Med_X_Riscos!I50="X",TRATAMENTO!E439 &amp; " ||| ","") &amp;
IF(Med_X_Riscos!I51="X",TRATAMENTO!E449 &amp; " ||| ","") &amp;
IF(Med_X_Riscos!I52="X",TRATAMENTO!E459 &amp; " ||| ","") &amp;
IF(Med_X_Riscos!I53="X",TRATAMENTO!E469 &amp; " ||| ","") &amp;
IF(Med_X_Riscos!I54="X",TRATAMENTO!E479 &amp; " ||| ","") &amp;
IF(Med_X_Riscos!I55="X",TRATAMENTO!E489 &amp; " ||| ","") &amp;
IF(Med_X_Riscos!I56="X",TRATAMENTO!E499 &amp; " ||| ","") &amp;
IF(Med_X_Riscos!I57="X",TRATAMENTO!E509 &amp; " ||| ","")</f>
        <v/>
      </c>
      <c r="G77" s="75" t="e">
        <f>SEARCH(" ||| ",$F$77,1)</f>
        <v>#VALUE!</v>
      </c>
      <c r="H77" s="91" t="str">
        <f>IF(ISERROR(G77),"",MID(F77,1,G77-1))</f>
        <v/>
      </c>
      <c r="I77" s="218" t="str">
        <f>IF(Med_X_Riscos!I7="X",TRATAMENTO!L9&amp; " ||| ","") &amp;
IF(Med_X_Riscos!I8="X",TRATAMENTO!L19&amp; " ||| ","") &amp;
IF(Med_X_Riscos!I9="X",TRATAMENTO!L29&amp; " ||| ","") &amp;
IF(Med_X_Riscos!I10="X",TRATAMENTO!L39&amp; " ||| ","") &amp;
IF(Med_X_Riscos!I11="X",TRATAMENTO!L49&amp; " ||| ","") &amp;
IF(Med_X_Riscos!I12="X",TRATAMENTO!L59&amp; " ||| ","") &amp;
IF(Med_X_Riscos!I13="X",TRATAMENTO!L69&amp; " ||| ","") &amp;
IF(Med_X_Riscos!I14="X",TRATAMENTO!L79&amp; " ||| ","") &amp;
IF(Med_X_Riscos!I15="X",TRATAMENTO!L89&amp; " ||| ","") &amp;
IF(Med_X_Riscos!I16="X",TRATAMENTO!L99&amp; " ||| ","") &amp;
IF(Med_X_Riscos!I17="X",TRATAMENTO!L109&amp; " ||| ","") &amp;
IF(Med_X_Riscos!I18="X",TRATAMENTO!L119&amp; " ||| ","") &amp;
IF(Med_X_Riscos!I19="X",TRATAMENTO!L129&amp; " ||| ","") &amp;
IF(Med_X_Riscos!I20="X",TRATAMENTO!L139&amp; " ||| ","") &amp;
IF(Med_X_Riscos!I21="X",TRATAMENTO!L149&amp; " ||| ","") &amp;
IF(Med_X_Riscos!I22="X",TRATAMENTO!L159&amp; " ||| ","") &amp;
IF(Med_X_Riscos!I23="X",TRATAMENTO!L169&amp; " ||| ","") &amp;
IF(Med_X_Riscos!I24="X",TRATAMENTO!L179&amp; " ||| ","") &amp;
IF(Med_X_Riscos!I25="X",TRATAMENTO!L189&amp; " ||| ","") &amp;
IF(Med_X_Riscos!I26="X",TRATAMENTO!L199&amp; " ||| ","") &amp;
IF(Med_X_Riscos!I27="X",TRATAMENTO!L209&amp; " ||| ","") &amp;
IF(Med_X_Riscos!I28="X",TRATAMENTO!L219&amp; " ||| ","") &amp;
IF(Med_X_Riscos!I29="X",TRATAMENTO!L229&amp; " ||| ","") &amp;
IF(Med_X_Riscos!I30="X",TRATAMENTO!L239&amp; " ||| ","") &amp;
IF(Med_X_Riscos!I31="X",TRATAMENTO!L249&amp; " ||| ","") &amp;
IF(Med_X_Riscos!I32="X",TRATAMENTO!L259&amp; " ||| ","") &amp;
IF(Med_X_Riscos!I33="X",TRATAMENTO!L269&amp; " ||| ","") &amp;
IF(Med_X_Riscos!I34="X",TRATAMENTO!L279&amp; " ||| ","") &amp;
IF(Med_X_Riscos!I35="X",TRATAMENTO!L289&amp; " ||| ","") &amp;
IF(Med_X_Riscos!I36="X",TRATAMENTO!L299&amp; " ||| ","") &amp;
IF(Med_X_Riscos!I37="X",TRATAMENTO!L309&amp; " ||| ","") &amp;
IF(Med_X_Riscos!I38="X",TRATAMENTO!L319&amp; " ||| ","") &amp;
IF(Med_X_Riscos!I39="X",TRATAMENTO!L329&amp; " ||| ","") &amp;
IF(Med_X_Riscos!I40="X",TRATAMENTO!L339&amp; " ||| ","") &amp;
IF(Med_X_Riscos!I41="X",TRATAMENTO!L349&amp; " ||| ","") &amp;
IF(Med_X_Riscos!I42="X",TRATAMENTO!L359&amp; " ||| ","") &amp;
IF(Med_X_Riscos!I43="X",TRATAMENTO!L369&amp; " ||| ","") &amp;
IF(Med_X_Riscos!I44="X",TRATAMENTO!L379&amp; " ||| ","") &amp;
IF(Med_X_Riscos!I45="X",TRATAMENTO!L389&amp; " ||| ","") &amp;
IF(Med_X_Riscos!I46="X",TRATAMENTO!L399&amp; " ||| ","") &amp;
IF(Med_X_Riscos!I47="X",TRATAMENTO!L409&amp; " ||| ","") &amp;
IF(Med_X_Riscos!I48="X",TRATAMENTO!L419&amp; " ||| ","") &amp;
IF(Med_X_Riscos!I49="X",TRATAMENTO!L429&amp; " ||| ","") &amp;
IF(Med_X_Riscos!I50="X",TRATAMENTO!L439&amp; " ||| ","") &amp;
IF(Med_X_Riscos!I51="X",TRATAMENTO!L449&amp; " ||| ","") &amp;
IF(Med_X_Riscos!I52="X",TRATAMENTO!L459&amp; " ||| ","") &amp;
IF(Med_X_Riscos!I53="X",TRATAMENTO!L469&amp; " ||| ","") &amp;
IF(Med_X_Riscos!I54="X",TRATAMENTO!L479&amp; " ||| ","") &amp;
IF(Med_X_Riscos!I55="X",TRATAMENTO!L489&amp; " ||| ","") &amp;
IF(Med_X_Riscos!I56="X",TRATAMENTO!L499&amp; " ||| ","") &amp;
IF(Med_X_Riscos!I57="X",TRATAMENTO!L509&amp; " ||| ","")</f>
        <v/>
      </c>
      <c r="J77" s="91" t="e">
        <f>SEARCH(" ||| ",$I$77,1)</f>
        <v>#VALUE!</v>
      </c>
      <c r="K77" s="91" t="str">
        <f>IF(ISERROR(J77),"",MID($I$77,1,J77-1))</f>
        <v/>
      </c>
      <c r="L77" s="76"/>
      <c r="M77" s="92" t="str">
        <f t="shared" si="32"/>
        <v/>
      </c>
      <c r="N77" s="78" t="str">
        <f>IF(M77="","", VLOOKUP(M77,TRATAMENTO!$AF$9:$AG$518,2,FALSE()))</f>
        <v/>
      </c>
      <c r="O77" s="79" t="str">
        <f t="shared" si="33"/>
        <v/>
      </c>
    </row>
    <row r="78" spans="1:15" ht="47.25" customHeight="1" x14ac:dyDescent="0.25">
      <c r="A78" s="93" t="str">
        <f>IF(RISCOS!E80="","",RISCOS!E80)</f>
        <v/>
      </c>
      <c r="B78" s="218"/>
      <c r="C78" s="218"/>
      <c r="D78" s="218"/>
      <c r="E78" s="219"/>
      <c r="F78" s="218"/>
      <c r="G78" s="74" t="e">
        <f t="shared" ref="G78:G86" si="34">SEARCH(" ||| ",$F$77,G77+1)</f>
        <v>#VALUE!</v>
      </c>
      <c r="H78" s="74" t="str">
        <f t="shared" ref="H78:H86" si="35">IF(ISERROR(G78),"", MID($F$27,G77+5,G78-G77-5))</f>
        <v/>
      </c>
      <c r="I78" s="218"/>
      <c r="J78" s="94" t="e">
        <f t="shared" ref="J78:J86" si="36">SEARCH(" ||| ",$I$77,J77+1)</f>
        <v>#VALUE!</v>
      </c>
      <c r="K78" s="94" t="str">
        <f t="shared" ref="K78:K86" si="37">IF(ISERROR(J78),"",MID($I$77,J77+5,J78-J77-5))</f>
        <v/>
      </c>
      <c r="L78" s="80"/>
      <c r="M78" s="95" t="str">
        <f t="shared" si="32"/>
        <v/>
      </c>
      <c r="N78" s="82" t="str">
        <f>IF(M78="","", VLOOKUP(M78,TRATAMENTO!$AF$9:$AG$518,2,FALSE()))</f>
        <v/>
      </c>
      <c r="O78" s="83" t="str">
        <f t="shared" si="33"/>
        <v/>
      </c>
    </row>
    <row r="79" spans="1:15" ht="47.25" customHeight="1" x14ac:dyDescent="0.25">
      <c r="A79" s="93" t="str">
        <f>IF(RISCOS!E81="","",RISCOS!E81)</f>
        <v/>
      </c>
      <c r="B79" s="218"/>
      <c r="C79" s="218"/>
      <c r="D79" s="218"/>
      <c r="E79" s="219"/>
      <c r="F79" s="218"/>
      <c r="G79" s="74" t="e">
        <f t="shared" si="34"/>
        <v>#VALUE!</v>
      </c>
      <c r="H79" s="74" t="str">
        <f t="shared" si="35"/>
        <v/>
      </c>
      <c r="I79" s="218"/>
      <c r="J79" s="94" t="e">
        <f t="shared" si="36"/>
        <v>#VALUE!</v>
      </c>
      <c r="K79" s="94" t="str">
        <f t="shared" si="37"/>
        <v/>
      </c>
      <c r="L79" s="80"/>
      <c r="M79" s="95" t="str">
        <f t="shared" si="32"/>
        <v/>
      </c>
      <c r="N79" s="82" t="str">
        <f>IF(M79="","", VLOOKUP(M79,TRATAMENTO!$AF$9:$AG$518,2,FALSE()))</f>
        <v/>
      </c>
      <c r="O79" s="83" t="str">
        <f t="shared" si="33"/>
        <v/>
      </c>
    </row>
    <row r="80" spans="1:15" ht="47.25" customHeight="1" x14ac:dyDescent="0.25">
      <c r="A80" s="93" t="str">
        <f>IF(RISCOS!E82="","",RISCOS!E82)</f>
        <v/>
      </c>
      <c r="B80" s="218"/>
      <c r="C80" s="218"/>
      <c r="D80" s="218"/>
      <c r="E80" s="219"/>
      <c r="F80" s="218"/>
      <c r="G80" s="74" t="e">
        <f t="shared" si="34"/>
        <v>#VALUE!</v>
      </c>
      <c r="H80" s="74" t="str">
        <f t="shared" si="35"/>
        <v/>
      </c>
      <c r="I80" s="218"/>
      <c r="J80" s="94" t="e">
        <f t="shared" si="36"/>
        <v>#VALUE!</v>
      </c>
      <c r="K80" s="94" t="str">
        <f t="shared" si="37"/>
        <v/>
      </c>
      <c r="L80" s="80"/>
      <c r="M80" s="95" t="str">
        <f t="shared" si="32"/>
        <v/>
      </c>
      <c r="N80" s="82" t="str">
        <f>IF(M80="","", VLOOKUP(M80,TRATAMENTO!$AF$9:$AG$518,2,FALSE()))</f>
        <v/>
      </c>
      <c r="O80" s="83" t="str">
        <f t="shared" si="33"/>
        <v/>
      </c>
    </row>
    <row r="81" spans="1:15" ht="47.25" customHeight="1" x14ac:dyDescent="0.25">
      <c r="A81" s="93" t="str">
        <f>IF(RISCOS!E83="","",RISCOS!E83)</f>
        <v/>
      </c>
      <c r="B81" s="218"/>
      <c r="C81" s="218"/>
      <c r="D81" s="218"/>
      <c r="E81" s="219"/>
      <c r="F81" s="218"/>
      <c r="G81" s="74" t="e">
        <f t="shared" si="34"/>
        <v>#VALUE!</v>
      </c>
      <c r="H81" s="74" t="str">
        <f t="shared" si="35"/>
        <v/>
      </c>
      <c r="I81" s="218"/>
      <c r="J81" s="94" t="e">
        <f t="shared" si="36"/>
        <v>#VALUE!</v>
      </c>
      <c r="K81" s="94" t="str">
        <f t="shared" si="37"/>
        <v/>
      </c>
      <c r="L81" s="80"/>
      <c r="M81" s="95" t="str">
        <f t="shared" si="32"/>
        <v/>
      </c>
      <c r="N81" s="82" t="str">
        <f>IF(M81="","", VLOOKUP(M81,TRATAMENTO!$AF$9:$AG$518,2,FALSE()))</f>
        <v/>
      </c>
      <c r="O81" s="83" t="str">
        <f t="shared" si="33"/>
        <v/>
      </c>
    </row>
    <row r="82" spans="1:15" ht="47.25" customHeight="1" x14ac:dyDescent="0.25">
      <c r="A82" s="93" t="str">
        <f>IF(RISCOS!E84="","",RISCOS!E84)</f>
        <v/>
      </c>
      <c r="B82" s="218"/>
      <c r="C82" s="218"/>
      <c r="D82" s="218"/>
      <c r="E82" s="219"/>
      <c r="F82" s="218"/>
      <c r="G82" s="74" t="e">
        <f t="shared" si="34"/>
        <v>#VALUE!</v>
      </c>
      <c r="H82" s="74" t="str">
        <f t="shared" si="35"/>
        <v/>
      </c>
      <c r="I82" s="218"/>
      <c r="J82" s="94" t="e">
        <f t="shared" si="36"/>
        <v>#VALUE!</v>
      </c>
      <c r="K82" s="94" t="str">
        <f t="shared" si="37"/>
        <v/>
      </c>
      <c r="L82" s="80"/>
      <c r="M82" s="95" t="str">
        <f t="shared" si="32"/>
        <v/>
      </c>
      <c r="N82" s="82" t="str">
        <f>IF(M82="","", VLOOKUP(M82,TRATAMENTO!$AF$9:$AG$518,2,FALSE()))</f>
        <v/>
      </c>
      <c r="O82" s="83" t="str">
        <f t="shared" si="33"/>
        <v/>
      </c>
    </row>
    <row r="83" spans="1:15" ht="47.25" customHeight="1" x14ac:dyDescent="0.25">
      <c r="A83" s="93" t="str">
        <f>IF(RISCOS!E85="","",RISCOS!E85)</f>
        <v/>
      </c>
      <c r="B83" s="218"/>
      <c r="C83" s="218"/>
      <c r="D83" s="218"/>
      <c r="E83" s="219"/>
      <c r="F83" s="218"/>
      <c r="G83" s="74" t="e">
        <f t="shared" si="34"/>
        <v>#VALUE!</v>
      </c>
      <c r="H83" s="74" t="str">
        <f t="shared" si="35"/>
        <v/>
      </c>
      <c r="I83" s="218"/>
      <c r="J83" s="94" t="e">
        <f t="shared" si="36"/>
        <v>#VALUE!</v>
      </c>
      <c r="K83" s="94" t="str">
        <f t="shared" si="37"/>
        <v/>
      </c>
      <c r="L83" s="80"/>
      <c r="M83" s="95" t="str">
        <f t="shared" si="32"/>
        <v/>
      </c>
      <c r="N83" s="82" t="str">
        <f>IF(M83="","", VLOOKUP(M83,TRATAMENTO!$AF$9:$AG$518,2,FALSE()))</f>
        <v/>
      </c>
      <c r="O83" s="83" t="str">
        <f t="shared" si="33"/>
        <v/>
      </c>
    </row>
    <row r="84" spans="1:15" ht="47.25" customHeight="1" x14ac:dyDescent="0.25">
      <c r="A84" s="93" t="str">
        <f>IF(RISCOS!E86="","",RISCOS!E86)</f>
        <v/>
      </c>
      <c r="B84" s="218"/>
      <c r="C84" s="218"/>
      <c r="D84" s="218"/>
      <c r="E84" s="219"/>
      <c r="F84" s="218"/>
      <c r="G84" s="74" t="e">
        <f t="shared" si="34"/>
        <v>#VALUE!</v>
      </c>
      <c r="H84" s="74" t="str">
        <f t="shared" si="35"/>
        <v/>
      </c>
      <c r="I84" s="218"/>
      <c r="J84" s="94" t="e">
        <f t="shared" si="36"/>
        <v>#VALUE!</v>
      </c>
      <c r="K84" s="94" t="str">
        <f t="shared" si="37"/>
        <v/>
      </c>
      <c r="L84" s="80"/>
      <c r="M84" s="95" t="str">
        <f t="shared" si="32"/>
        <v/>
      </c>
      <c r="N84" s="82" t="str">
        <f>IF(M84="","", VLOOKUP(M84,TRATAMENTO!$AF$9:$AG$518,2,FALSE()))</f>
        <v/>
      </c>
      <c r="O84" s="83" t="str">
        <f t="shared" si="33"/>
        <v/>
      </c>
    </row>
    <row r="85" spans="1:15" ht="47.25" customHeight="1" x14ac:dyDescent="0.25">
      <c r="A85" s="93" t="str">
        <f>IF(RISCOS!E87="","",RISCOS!E87)</f>
        <v/>
      </c>
      <c r="B85" s="218"/>
      <c r="C85" s="218"/>
      <c r="D85" s="218"/>
      <c r="E85" s="219"/>
      <c r="F85" s="218"/>
      <c r="G85" s="74" t="e">
        <f t="shared" si="34"/>
        <v>#VALUE!</v>
      </c>
      <c r="H85" s="74" t="str">
        <f t="shared" si="35"/>
        <v/>
      </c>
      <c r="I85" s="218"/>
      <c r="J85" s="94" t="e">
        <f t="shared" si="36"/>
        <v>#VALUE!</v>
      </c>
      <c r="K85" s="94" t="str">
        <f t="shared" si="37"/>
        <v/>
      </c>
      <c r="L85" s="80"/>
      <c r="M85" s="95" t="str">
        <f t="shared" si="32"/>
        <v/>
      </c>
      <c r="N85" s="82" t="str">
        <f>IF(M85="","", VLOOKUP(M85,TRATAMENTO!$AF$9:$AG$518,2,FALSE()))</f>
        <v/>
      </c>
      <c r="O85" s="83" t="str">
        <f t="shared" si="33"/>
        <v/>
      </c>
    </row>
    <row r="86" spans="1:15" ht="47.25" customHeight="1" x14ac:dyDescent="0.25">
      <c r="A86" s="96" t="str">
        <f>IF(RISCOS!E88="","",RISCOS!E88)</f>
        <v/>
      </c>
      <c r="B86" s="218"/>
      <c r="C86" s="218"/>
      <c r="D86" s="218"/>
      <c r="E86" s="219"/>
      <c r="F86" s="218"/>
      <c r="G86" s="85" t="e">
        <f t="shared" si="34"/>
        <v>#VALUE!</v>
      </c>
      <c r="H86" s="85" t="str">
        <f t="shared" si="35"/>
        <v/>
      </c>
      <c r="I86" s="218"/>
      <c r="J86" s="97" t="e">
        <f t="shared" si="36"/>
        <v>#VALUE!</v>
      </c>
      <c r="K86" s="97" t="str">
        <f t="shared" si="37"/>
        <v/>
      </c>
      <c r="L86" s="86"/>
      <c r="M86" s="98" t="str">
        <f t="shared" si="32"/>
        <v/>
      </c>
      <c r="N86" s="88" t="str">
        <f>IF(M86="","", VLOOKUP(M86,TRATAMENTO!$AF$9:$AG$518,2,FALSE()))</f>
        <v/>
      </c>
      <c r="O86" s="89" t="str">
        <f t="shared" si="33"/>
        <v/>
      </c>
    </row>
    <row r="87" spans="1:15" ht="47.25" customHeight="1" x14ac:dyDescent="0.25">
      <c r="A87" s="90" t="str">
        <f>IF(RISCOS!E89="","",RISCOS!E89)</f>
        <v/>
      </c>
      <c r="B87" s="218">
        <f>RISCOS!I89</f>
        <v>0</v>
      </c>
      <c r="C87" s="218" t="str">
        <f>RISCOS!D89</f>
        <v>R09 - [Etapa/Atividade de Execução + Deficiente, inadequado, inconsistente]</v>
      </c>
      <c r="D87" s="218">
        <f>RISCOS!J89</f>
        <v>0</v>
      </c>
      <c r="E87" s="219">
        <f>RISCOS!G89</f>
        <v>0</v>
      </c>
      <c r="F87" s="218" t="str">
        <f>IF(Med_X_Riscos!J7="X",TRATAMENTO!E9 &amp; " ||| ","") &amp;
IF(Med_X_Riscos!J8="X",TRATAMENTO!E19 &amp; " ||| ","") &amp;
IF(Med_X_Riscos!J9="X",TRATAMENTO!E29 &amp; " ||| ","") &amp;
IF(Med_X_Riscos!J10="X",TRATAMENTO!E39 &amp; " ||| ","") &amp;
IF(Med_X_Riscos!J11="X",TRATAMENTO!E49 &amp; " ||| ","") &amp;
IF(Med_X_Riscos!J12="X",TRATAMENTO!E59 &amp; " ||| ","") &amp;
IF(Med_X_Riscos!J13="X",TRATAMENTO!E69 &amp; " ||| ","") &amp;
IF(Med_X_Riscos!J14="X",TRATAMENTO!E79 &amp; " ||| ","") &amp;
IF(Med_X_Riscos!J15="X",TRATAMENTO!E89 &amp; " ||| ","") &amp;
IF(Med_X_Riscos!J16="X",TRATAMENTO!E99 &amp; " ||| ","") &amp;
IF(Med_X_Riscos!J17="X",TRATAMENTO!E109 &amp; " ||| ","") &amp;
IF(Med_X_Riscos!J18="X",TRATAMENTO!E119 &amp; " ||| ","") &amp;
IF(Med_X_Riscos!J19="X",TRATAMENTO!E129 &amp; " ||| ","") &amp;
IF(Med_X_Riscos!J20="X",TRATAMENTO!E139 &amp; " ||| ","") &amp;
IF(Med_X_Riscos!J21="X",TRATAMENTO!E149 &amp; " ||| ","") &amp;
IF(Med_X_Riscos!J22="X",TRATAMENTO!E159 &amp; " ||| ","") &amp;
IF(Med_X_Riscos!J23="X",TRATAMENTO!E169 &amp; " ||| ","") &amp;
IF(Med_X_Riscos!J24="X",TRATAMENTO!E179 &amp; " ||| ","") &amp;
IF(Med_X_Riscos!J25="X",TRATAMENTO!E189 &amp; " ||| ","") &amp;
IF(Med_X_Riscos!J26="X",TRATAMENTO!E199 &amp; " ||| ","") &amp;
IF(Med_X_Riscos!J27="X",TRATAMENTO!E209 &amp; " ||| ","") &amp;
IF(Med_X_Riscos!J28="X",TRATAMENTO!E219 &amp; " ||| ","") &amp;
IF(Med_X_Riscos!J29="X",TRATAMENTO!E229 &amp; " ||| ","") &amp;
IF(Med_X_Riscos!J30="X",TRATAMENTO!E239 &amp; " ||| ","") &amp;
IF(Med_X_Riscos!J31="X",TRATAMENTO!E249 &amp; " ||| ","") &amp;
IF(Med_X_Riscos!J32="X",TRATAMENTO!E259 &amp; " ||| ","") &amp;
IF(Med_X_Riscos!J33="X",TRATAMENTO!E269 &amp; " ||| ","") &amp;
IF(Med_X_Riscos!J34="X",TRATAMENTO!E279 &amp; " ||| ","") &amp;
IF(Med_X_Riscos!J35="X",TRATAMENTO!E289 &amp; " ||| ","") &amp;
IF(Med_X_Riscos!J36="X",TRATAMENTO!E299 &amp; " ||| ","") &amp;
IF(Med_X_Riscos!J37="X",TRATAMENTO!E309 &amp; " ||| ","") &amp;
IF(Med_X_Riscos!J38="X",TRATAMENTO!E319 &amp; " ||| ","") &amp;
IF(Med_X_Riscos!J39="X",TRATAMENTO!E329 &amp; " ||| ","") &amp;
IF(Med_X_Riscos!J40="X",TRATAMENTO!E339 &amp; " ||| ","") &amp;
IF(Med_X_Riscos!J41="X",TRATAMENTO!E349 &amp; " ||| ","") &amp;
IF(Med_X_Riscos!J42="X",TRATAMENTO!E359 &amp; " ||| ","") &amp;
IF(Med_X_Riscos!J43="X",TRATAMENTO!E369 &amp; " ||| ","") &amp;
IF(Med_X_Riscos!J44="X",TRATAMENTO!E379 &amp; " ||| ","") &amp;
IF(Med_X_Riscos!J45="X",TRATAMENTO!E389 &amp; " ||| ","") &amp;
IF(Med_X_Riscos!J46="X",TRATAMENTO!E399 &amp; " ||| ","") &amp;
IF(Med_X_Riscos!J47="X",TRATAMENTO!E409 &amp; " ||| ","") &amp;
IF(Med_X_Riscos!J48="X",TRATAMENTO!E419 &amp; " ||| ","") &amp;
IF(Med_X_Riscos!J49="X",TRATAMENTO!E429 &amp; " ||| ","") &amp;
IF(Med_X_Riscos!J50="X",TRATAMENTO!E439 &amp; " ||| ","") &amp;
IF(Med_X_Riscos!J51="X",TRATAMENTO!E449 &amp; " ||| ","") &amp;
IF(Med_X_Riscos!J52="X",TRATAMENTO!E459 &amp; " ||| ","") &amp;
IF(Med_X_Riscos!J53="X",TRATAMENTO!E469 &amp; " ||| ","") &amp;
IF(Med_X_Riscos!J54="X",TRATAMENTO!E479 &amp; " ||| ","") &amp;
IF(Med_X_Riscos!J55="X",TRATAMENTO!E489 &amp; " ||| ","") &amp;
IF(Med_X_Riscos!J56="X",TRATAMENTO!E499 &amp; " ||| ","") &amp;
IF(Med_X_Riscos!J57="X",TRATAMENTO!E509 &amp; " ||| ","")</f>
        <v/>
      </c>
      <c r="G87" s="75" t="e">
        <f>SEARCH(" ||| ",$F$87,1)</f>
        <v>#VALUE!</v>
      </c>
      <c r="H87" s="91" t="str">
        <f>IF(ISERROR(G87),"",MID(F87,1,G87-1))</f>
        <v/>
      </c>
      <c r="I87" s="218" t="str">
        <f>IF(Med_X_Riscos!J7="X",TRATAMENTO!L9&amp; " ||| ","") &amp;
IF(Med_X_Riscos!J8="X",TRATAMENTO!L19&amp; " ||| ","") &amp;
IF(Med_X_Riscos!J9="X",TRATAMENTO!L29&amp; " ||| ","") &amp;
IF(Med_X_Riscos!J10="X",TRATAMENTO!L39&amp; " ||| ","") &amp;
IF(Med_X_Riscos!J11="X",TRATAMENTO!L49&amp; " ||| ","") &amp;
IF(Med_X_Riscos!J12="X",TRATAMENTO!L59&amp; " ||| ","") &amp;
IF(Med_X_Riscos!J13="X",TRATAMENTO!L69&amp; " ||| ","") &amp;
IF(Med_X_Riscos!J14="X",TRATAMENTO!L79&amp; " ||| ","") &amp;
IF(Med_X_Riscos!J15="X",TRATAMENTO!L89&amp; " ||| ","") &amp;
IF(Med_X_Riscos!J16="X",TRATAMENTO!L99&amp; " ||| ","") &amp;
IF(Med_X_Riscos!J17="X",TRATAMENTO!L109&amp; " ||| ","") &amp;
IF(Med_X_Riscos!J18="X",TRATAMENTO!L119&amp; " ||| ","") &amp;
IF(Med_X_Riscos!J19="X",TRATAMENTO!L129&amp; " ||| ","") &amp;
IF(Med_X_Riscos!J20="X",TRATAMENTO!L139&amp; " ||| ","") &amp;
IF(Med_X_Riscos!J21="X",TRATAMENTO!L149&amp; " ||| ","") &amp;
IF(Med_X_Riscos!J22="X",TRATAMENTO!L159&amp; " ||| ","") &amp;
IF(Med_X_Riscos!J23="X",TRATAMENTO!L169&amp; " ||| ","") &amp;
IF(Med_X_Riscos!J24="X",TRATAMENTO!L179&amp; " ||| ","") &amp;
IF(Med_X_Riscos!J25="X",TRATAMENTO!L189&amp; " ||| ","") &amp;
IF(Med_X_Riscos!J26="X",TRATAMENTO!L199&amp; " ||| ","") &amp;
IF(Med_X_Riscos!J27="X",TRATAMENTO!L209&amp; " ||| ","") &amp;
IF(Med_X_Riscos!J28="X",TRATAMENTO!L219&amp; " ||| ","") &amp;
IF(Med_X_Riscos!J29="X",TRATAMENTO!L229&amp; " ||| ","") &amp;
IF(Med_X_Riscos!J30="X",TRATAMENTO!L239&amp; " ||| ","") &amp;
IF(Med_X_Riscos!J31="X",TRATAMENTO!L249&amp; " ||| ","") &amp;
IF(Med_X_Riscos!J32="X",TRATAMENTO!L259&amp; " ||| ","") &amp;
IF(Med_X_Riscos!J33="X",TRATAMENTO!L269&amp; " ||| ","") &amp;
IF(Med_X_Riscos!J34="X",TRATAMENTO!L279&amp; " ||| ","") &amp;
IF(Med_X_Riscos!J35="X",TRATAMENTO!L289&amp; " ||| ","") &amp;
IF(Med_X_Riscos!J36="X",TRATAMENTO!L299&amp; " ||| ","") &amp;
IF(Med_X_Riscos!J37="X",TRATAMENTO!L309&amp; " ||| ","") &amp;
IF(Med_X_Riscos!J38="X",TRATAMENTO!L319&amp; " ||| ","") &amp;
IF(Med_X_Riscos!J39="X",TRATAMENTO!L329&amp; " ||| ","") &amp;
IF(Med_X_Riscos!J40="X",TRATAMENTO!L339&amp; " ||| ","") &amp;
IF(Med_X_Riscos!J41="X",TRATAMENTO!L349&amp; " ||| ","") &amp;
IF(Med_X_Riscos!J42="X",TRATAMENTO!L359&amp; " ||| ","") &amp;
IF(Med_X_Riscos!J43="X",TRATAMENTO!L369&amp; " ||| ","") &amp;
IF(Med_X_Riscos!J44="X",TRATAMENTO!L379&amp; " ||| ","") &amp;
IF(Med_X_Riscos!J45="X",TRATAMENTO!L389&amp; " ||| ","") &amp;
IF(Med_X_Riscos!J46="X",TRATAMENTO!L399&amp; " ||| ","") &amp;
IF(Med_X_Riscos!J47="X",TRATAMENTO!L409&amp; " ||| ","") &amp;
IF(Med_X_Riscos!J48="X",TRATAMENTO!L419&amp; " ||| ","") &amp;
IF(Med_X_Riscos!J49="X",TRATAMENTO!L429&amp; " ||| ","") &amp;
IF(Med_X_Riscos!J50="X",TRATAMENTO!L439&amp; " ||| ","") &amp;
IF(Med_X_Riscos!J51="X",TRATAMENTO!L449&amp; " ||| ","") &amp;
IF(Med_X_Riscos!J52="X",TRATAMENTO!L459&amp; " ||| ","") &amp;
IF(Med_X_Riscos!J53="X",TRATAMENTO!L469&amp; " ||| ","") &amp;
IF(Med_X_Riscos!J54="X",TRATAMENTO!L479&amp; " ||| ","") &amp;
IF(Med_X_Riscos!J55="X",TRATAMENTO!L489&amp; " ||| ","") &amp;
IF(Med_X_Riscos!J56="X",TRATAMENTO!L499&amp; " ||| ","") &amp;
IF(Med_X_Riscos!J57="X",TRATAMENTO!L509&amp; " ||| ","")</f>
        <v/>
      </c>
      <c r="J87" s="91" t="e">
        <f>SEARCH(" ||| ",$I$87,1)</f>
        <v>#VALUE!</v>
      </c>
      <c r="K87" s="91" t="str">
        <f>IF(ISERROR(J87),"",MID($I$87,1,J87-1))</f>
        <v/>
      </c>
      <c r="L87" s="76"/>
      <c r="M87" s="92" t="str">
        <f t="shared" si="32"/>
        <v/>
      </c>
      <c r="N87" s="78" t="str">
        <f>IF(M87="","", VLOOKUP(M87,TRATAMENTO!$AF$9:$AG$518,2,FALSE()))</f>
        <v/>
      </c>
      <c r="O87" s="79" t="str">
        <f t="shared" si="33"/>
        <v/>
      </c>
    </row>
    <row r="88" spans="1:15" ht="47.25" customHeight="1" x14ac:dyDescent="0.25">
      <c r="A88" s="93" t="str">
        <f>IF(RISCOS!E90="","",RISCOS!E90)</f>
        <v/>
      </c>
      <c r="B88" s="218"/>
      <c r="C88" s="218"/>
      <c r="D88" s="218"/>
      <c r="E88" s="219"/>
      <c r="F88" s="218"/>
      <c r="G88" s="74" t="e">
        <f t="shared" ref="G88:G96" si="38">SEARCH(" ||| ",$F$87,G87+1)</f>
        <v>#VALUE!</v>
      </c>
      <c r="H88" s="74" t="str">
        <f t="shared" ref="H88:H96" si="39">IF(ISERROR(G88),"", MID($F$27,G87+5,G88-G87-5))</f>
        <v/>
      </c>
      <c r="I88" s="218"/>
      <c r="J88" s="94" t="e">
        <f t="shared" ref="J88:J96" si="40">SEARCH(" ||| ",$I$87,J87+1)</f>
        <v>#VALUE!</v>
      </c>
      <c r="K88" s="94" t="str">
        <f t="shared" ref="K88:K96" si="41">IF(ISERROR(J88),"",MID($I$87,J87+5,J88-J87-5))</f>
        <v/>
      </c>
      <c r="L88" s="80"/>
      <c r="M88" s="95" t="str">
        <f t="shared" si="32"/>
        <v/>
      </c>
      <c r="N88" s="82" t="str">
        <f>IF(M88="","", VLOOKUP(M88,TRATAMENTO!$AF$9:$AG$518,2,FALSE()))</f>
        <v/>
      </c>
      <c r="O88" s="83" t="str">
        <f t="shared" si="33"/>
        <v/>
      </c>
    </row>
    <row r="89" spans="1:15" ht="47.25" customHeight="1" x14ac:dyDescent="0.25">
      <c r="A89" s="93" t="str">
        <f>IF(RISCOS!E91="","",RISCOS!E91)</f>
        <v/>
      </c>
      <c r="B89" s="218"/>
      <c r="C89" s="218"/>
      <c r="D89" s="218"/>
      <c r="E89" s="219"/>
      <c r="F89" s="218"/>
      <c r="G89" s="74" t="e">
        <f t="shared" si="38"/>
        <v>#VALUE!</v>
      </c>
      <c r="H89" s="74" t="str">
        <f t="shared" si="39"/>
        <v/>
      </c>
      <c r="I89" s="218"/>
      <c r="J89" s="94" t="e">
        <f t="shared" si="40"/>
        <v>#VALUE!</v>
      </c>
      <c r="K89" s="94" t="str">
        <f t="shared" si="41"/>
        <v/>
      </c>
      <c r="L89" s="80"/>
      <c r="M89" s="95" t="str">
        <f t="shared" si="32"/>
        <v/>
      </c>
      <c r="N89" s="82" t="str">
        <f>IF(M89="","", VLOOKUP(M89,TRATAMENTO!$AF$9:$AG$518,2,FALSE()))</f>
        <v/>
      </c>
      <c r="O89" s="83" t="str">
        <f t="shared" si="33"/>
        <v/>
      </c>
    </row>
    <row r="90" spans="1:15" ht="47.25" customHeight="1" x14ac:dyDescent="0.25">
      <c r="A90" s="93" t="str">
        <f>IF(RISCOS!E92="","",RISCOS!E92)</f>
        <v/>
      </c>
      <c r="B90" s="218"/>
      <c r="C90" s="218"/>
      <c r="D90" s="218"/>
      <c r="E90" s="219"/>
      <c r="F90" s="218"/>
      <c r="G90" s="74" t="e">
        <f t="shared" si="38"/>
        <v>#VALUE!</v>
      </c>
      <c r="H90" s="74" t="str">
        <f t="shared" si="39"/>
        <v/>
      </c>
      <c r="I90" s="218"/>
      <c r="J90" s="94" t="e">
        <f t="shared" si="40"/>
        <v>#VALUE!</v>
      </c>
      <c r="K90" s="94" t="str">
        <f t="shared" si="41"/>
        <v/>
      </c>
      <c r="L90" s="80"/>
      <c r="M90" s="95" t="str">
        <f t="shared" si="32"/>
        <v/>
      </c>
      <c r="N90" s="82" t="str">
        <f>IF(M90="","", VLOOKUP(M90,TRATAMENTO!$AF$9:$AG$518,2,FALSE()))</f>
        <v/>
      </c>
      <c r="O90" s="83" t="str">
        <f t="shared" si="33"/>
        <v/>
      </c>
    </row>
    <row r="91" spans="1:15" ht="47.25" customHeight="1" x14ac:dyDescent="0.25">
      <c r="A91" s="93" t="str">
        <f>IF(RISCOS!E93="","",RISCOS!E93)</f>
        <v/>
      </c>
      <c r="B91" s="218"/>
      <c r="C91" s="218"/>
      <c r="D91" s="218"/>
      <c r="E91" s="219"/>
      <c r="F91" s="218"/>
      <c r="G91" s="74" t="e">
        <f t="shared" si="38"/>
        <v>#VALUE!</v>
      </c>
      <c r="H91" s="74" t="str">
        <f t="shared" si="39"/>
        <v/>
      </c>
      <c r="I91" s="218"/>
      <c r="J91" s="94" t="e">
        <f t="shared" si="40"/>
        <v>#VALUE!</v>
      </c>
      <c r="K91" s="94" t="str">
        <f t="shared" si="41"/>
        <v/>
      </c>
      <c r="L91" s="80"/>
      <c r="M91" s="95" t="str">
        <f t="shared" si="32"/>
        <v/>
      </c>
      <c r="N91" s="82" t="str">
        <f>IF(M91="","", VLOOKUP(M91,TRATAMENTO!$AF$9:$AG$518,2,FALSE()))</f>
        <v/>
      </c>
      <c r="O91" s="83" t="str">
        <f t="shared" si="33"/>
        <v/>
      </c>
    </row>
    <row r="92" spans="1:15" ht="47.25" customHeight="1" x14ac:dyDescent="0.25">
      <c r="A92" s="93" t="str">
        <f>IF(RISCOS!E94="","",RISCOS!E94)</f>
        <v/>
      </c>
      <c r="B92" s="218"/>
      <c r="C92" s="218"/>
      <c r="D92" s="218"/>
      <c r="E92" s="219"/>
      <c r="F92" s="218"/>
      <c r="G92" s="74" t="e">
        <f t="shared" si="38"/>
        <v>#VALUE!</v>
      </c>
      <c r="H92" s="74" t="str">
        <f t="shared" si="39"/>
        <v/>
      </c>
      <c r="I92" s="218"/>
      <c r="J92" s="94" t="e">
        <f t="shared" si="40"/>
        <v>#VALUE!</v>
      </c>
      <c r="K92" s="94" t="str">
        <f t="shared" si="41"/>
        <v/>
      </c>
      <c r="L92" s="80"/>
      <c r="M92" s="95" t="str">
        <f t="shared" si="32"/>
        <v/>
      </c>
      <c r="N92" s="82" t="str">
        <f>IF(M92="","", VLOOKUP(M92,TRATAMENTO!$AF$9:$AG$518,2,FALSE()))</f>
        <v/>
      </c>
      <c r="O92" s="83" t="str">
        <f t="shared" si="33"/>
        <v/>
      </c>
    </row>
    <row r="93" spans="1:15" ht="47.25" customHeight="1" x14ac:dyDescent="0.25">
      <c r="A93" s="93" t="str">
        <f>IF(RISCOS!E95="","",RISCOS!E95)</f>
        <v/>
      </c>
      <c r="B93" s="218"/>
      <c r="C93" s="218"/>
      <c r="D93" s="218"/>
      <c r="E93" s="219"/>
      <c r="F93" s="218"/>
      <c r="G93" s="74" t="e">
        <f t="shared" si="38"/>
        <v>#VALUE!</v>
      </c>
      <c r="H93" s="74" t="str">
        <f t="shared" si="39"/>
        <v/>
      </c>
      <c r="I93" s="218"/>
      <c r="J93" s="94" t="e">
        <f t="shared" si="40"/>
        <v>#VALUE!</v>
      </c>
      <c r="K93" s="94" t="str">
        <f t="shared" si="41"/>
        <v/>
      </c>
      <c r="L93" s="80"/>
      <c r="M93" s="95" t="str">
        <f t="shared" si="32"/>
        <v/>
      </c>
      <c r="N93" s="82" t="str">
        <f>IF(M93="","", VLOOKUP(M93,TRATAMENTO!$AF$9:$AG$518,2,FALSE()))</f>
        <v/>
      </c>
      <c r="O93" s="83" t="str">
        <f t="shared" si="33"/>
        <v/>
      </c>
    </row>
    <row r="94" spans="1:15" ht="47.25" customHeight="1" x14ac:dyDescent="0.25">
      <c r="A94" s="93" t="str">
        <f>IF(RISCOS!E96="","",RISCOS!E96)</f>
        <v/>
      </c>
      <c r="B94" s="218"/>
      <c r="C94" s="218"/>
      <c r="D94" s="218"/>
      <c r="E94" s="219"/>
      <c r="F94" s="218"/>
      <c r="G94" s="74" t="e">
        <f t="shared" si="38"/>
        <v>#VALUE!</v>
      </c>
      <c r="H94" s="74" t="str">
        <f t="shared" si="39"/>
        <v/>
      </c>
      <c r="I94" s="218"/>
      <c r="J94" s="94" t="e">
        <f t="shared" si="40"/>
        <v>#VALUE!</v>
      </c>
      <c r="K94" s="94" t="str">
        <f t="shared" si="41"/>
        <v/>
      </c>
      <c r="L94" s="80"/>
      <c r="M94" s="95" t="str">
        <f t="shared" si="32"/>
        <v/>
      </c>
      <c r="N94" s="82" t="str">
        <f>IF(M94="","", VLOOKUP(M94,TRATAMENTO!$AF$9:$AG$518,2,FALSE()))</f>
        <v/>
      </c>
      <c r="O94" s="83" t="str">
        <f t="shared" si="33"/>
        <v/>
      </c>
    </row>
    <row r="95" spans="1:15" ht="47.25" customHeight="1" x14ac:dyDescent="0.25">
      <c r="A95" s="93" t="str">
        <f>IF(RISCOS!E97="","",RISCOS!E97)</f>
        <v/>
      </c>
      <c r="B95" s="218"/>
      <c r="C95" s="218"/>
      <c r="D95" s="218"/>
      <c r="E95" s="219"/>
      <c r="F95" s="218"/>
      <c r="G95" s="74" t="e">
        <f t="shared" si="38"/>
        <v>#VALUE!</v>
      </c>
      <c r="H95" s="74" t="str">
        <f t="shared" si="39"/>
        <v/>
      </c>
      <c r="I95" s="218"/>
      <c r="J95" s="94" t="e">
        <f t="shared" si="40"/>
        <v>#VALUE!</v>
      </c>
      <c r="K95" s="94" t="str">
        <f t="shared" si="41"/>
        <v/>
      </c>
      <c r="L95" s="80"/>
      <c r="M95" s="95" t="str">
        <f t="shared" si="32"/>
        <v/>
      </c>
      <c r="N95" s="82" t="str">
        <f>IF(M95="","", VLOOKUP(M95,TRATAMENTO!$AF$9:$AG$518,2,FALSE()))</f>
        <v/>
      </c>
      <c r="O95" s="83" t="str">
        <f t="shared" si="33"/>
        <v/>
      </c>
    </row>
    <row r="96" spans="1:15" ht="47.25" customHeight="1" x14ac:dyDescent="0.25">
      <c r="A96" s="96" t="str">
        <f>IF(RISCOS!E98="","",RISCOS!E98)</f>
        <v/>
      </c>
      <c r="B96" s="218"/>
      <c r="C96" s="218"/>
      <c r="D96" s="218"/>
      <c r="E96" s="219"/>
      <c r="F96" s="218"/>
      <c r="G96" s="85" t="e">
        <f t="shared" si="38"/>
        <v>#VALUE!</v>
      </c>
      <c r="H96" s="85" t="str">
        <f t="shared" si="39"/>
        <v/>
      </c>
      <c r="I96" s="218"/>
      <c r="J96" s="97" t="e">
        <f t="shared" si="40"/>
        <v>#VALUE!</v>
      </c>
      <c r="K96" s="97" t="str">
        <f t="shared" si="41"/>
        <v/>
      </c>
      <c r="L96" s="86"/>
      <c r="M96" s="98" t="str">
        <f t="shared" si="32"/>
        <v/>
      </c>
      <c r="N96" s="88" t="str">
        <f>IF(M96="","", VLOOKUP(M96,TRATAMENTO!$AF$9:$AG$518,2,FALSE()))</f>
        <v/>
      </c>
      <c r="O96" s="89" t="str">
        <f t="shared" si="33"/>
        <v/>
      </c>
    </row>
    <row r="97" spans="1:15" ht="47.25" customHeight="1" x14ac:dyDescent="0.25">
      <c r="A97" s="90" t="str">
        <f>IF(RISCOS!E99="","",RISCOS!E99)</f>
        <v/>
      </c>
      <c r="B97" s="218">
        <f>RISCOS!I99</f>
        <v>0</v>
      </c>
      <c r="C97" s="218" t="str">
        <f>RISCOS!D99</f>
        <v>R10 - [Etapa/Atividade de Execução + Deficiente, inadequado, inconsistente]</v>
      </c>
      <c r="D97" s="218">
        <f>RISCOS!J99</f>
        <v>0</v>
      </c>
      <c r="E97" s="219">
        <f>RISCOS!G99</f>
        <v>0</v>
      </c>
      <c r="F97" s="218" t="str">
        <f>IF(Med_X_Riscos!K7="X",TRATAMENTO!E9 &amp; " ||| ","") &amp;
IF(Med_X_Riscos!K8="X",TRATAMENTO!E19 &amp; " ||| ","") &amp;
IF(Med_X_Riscos!K9="X",TRATAMENTO!E29 &amp; " ||| ","") &amp;
IF(Med_X_Riscos!K10="X",TRATAMENTO!E39 &amp; " ||| ","") &amp;
IF(Med_X_Riscos!K11="X",TRATAMENTO!E49 &amp; " ||| ","") &amp;
IF(Med_X_Riscos!K12="X",TRATAMENTO!E59 &amp; " ||| ","") &amp;
IF(Med_X_Riscos!K13="X",TRATAMENTO!E69 &amp; " ||| ","") &amp;
IF(Med_X_Riscos!K14="X",TRATAMENTO!E79 &amp; " ||| ","") &amp;
IF(Med_X_Riscos!K15="X",TRATAMENTO!E89 &amp; " ||| ","") &amp;
IF(Med_X_Riscos!K16="X",TRATAMENTO!E99 &amp; " ||| ","") &amp;
IF(Med_X_Riscos!K17="X",TRATAMENTO!E109 &amp; " ||| ","") &amp;
IF(Med_X_Riscos!K18="X",TRATAMENTO!E119 &amp; " ||| ","") &amp;
IF(Med_X_Riscos!K19="X",TRATAMENTO!E129 &amp; " ||| ","") &amp;
IF(Med_X_Riscos!K20="X",TRATAMENTO!E139 &amp; " ||| ","") &amp;
IF(Med_X_Riscos!K21="X",TRATAMENTO!E149 &amp; " ||| ","") &amp;
IF(Med_X_Riscos!K22="X",TRATAMENTO!E159 &amp; " ||| ","") &amp;
IF(Med_X_Riscos!K23="X",TRATAMENTO!E169 &amp; " ||| ","") &amp;
IF(Med_X_Riscos!K24="X",TRATAMENTO!E179 &amp; " ||| ","") &amp;
IF(Med_X_Riscos!K25="X",TRATAMENTO!E189 &amp; " ||| ","") &amp;
IF(Med_X_Riscos!K26="X",TRATAMENTO!E199 &amp; " ||| ","") &amp;
IF(Med_X_Riscos!K27="X",TRATAMENTO!E209 &amp; " ||| ","") &amp;
IF(Med_X_Riscos!K28="X",TRATAMENTO!E219 &amp; " ||| ","") &amp;
IF(Med_X_Riscos!K29="X",TRATAMENTO!E229 &amp; " ||| ","") &amp;
IF(Med_X_Riscos!K30="X",TRATAMENTO!E239 &amp; " ||| ","") &amp;
IF(Med_X_Riscos!K31="X",TRATAMENTO!E249 &amp; " ||| ","") &amp;
IF(Med_X_Riscos!K32="X",TRATAMENTO!E259 &amp; " ||| ","") &amp;
IF(Med_X_Riscos!K33="X",TRATAMENTO!E269 &amp; " ||| ","") &amp;
IF(Med_X_Riscos!K34="X",TRATAMENTO!E279 &amp; " ||| ","") &amp;
IF(Med_X_Riscos!K35="X",TRATAMENTO!E289 &amp; " ||| ","") &amp;
IF(Med_X_Riscos!K36="X",TRATAMENTO!E299 &amp; " ||| ","") &amp;
IF(Med_X_Riscos!K37="X",TRATAMENTO!E309 &amp; " ||| ","") &amp;
IF(Med_X_Riscos!K38="X",TRATAMENTO!E319 &amp; " ||| ","") &amp;
IF(Med_X_Riscos!K39="X",TRATAMENTO!E329 &amp; " ||| ","") &amp;
IF(Med_X_Riscos!K40="X",TRATAMENTO!E339 &amp; " ||| ","") &amp;
IF(Med_X_Riscos!K41="X",TRATAMENTO!E349 &amp; " ||| ","") &amp;
IF(Med_X_Riscos!K42="X",TRATAMENTO!E359 &amp; " ||| ","") &amp;
IF(Med_X_Riscos!K43="X",TRATAMENTO!E369 &amp; " ||| ","") &amp;
IF(Med_X_Riscos!K44="X",TRATAMENTO!E379 &amp; " ||| ","") &amp;
IF(Med_X_Riscos!K45="X",TRATAMENTO!E389 &amp; " ||| ","") &amp;
IF(Med_X_Riscos!K46="X",TRATAMENTO!E399 &amp; " ||| ","") &amp;
IF(Med_X_Riscos!K47="X",TRATAMENTO!E409 &amp; " ||| ","") &amp;
IF(Med_X_Riscos!K48="X",TRATAMENTO!E419 &amp; " ||| ","") &amp;
IF(Med_X_Riscos!K49="X",TRATAMENTO!E429 &amp; " ||| ","") &amp;
IF(Med_X_Riscos!K50="X",TRATAMENTO!E439 &amp; " ||| ","") &amp;
IF(Med_X_Riscos!K51="X",TRATAMENTO!E449 &amp; " ||| ","") &amp;
IF(Med_X_Riscos!K52="X",TRATAMENTO!E459 &amp; " ||| ","") &amp;
IF(Med_X_Riscos!K53="X",TRATAMENTO!E469 &amp; " ||| ","") &amp;
IF(Med_X_Riscos!K54="X",TRATAMENTO!E479 &amp; " ||| ","") &amp;
IF(Med_X_Riscos!K55="X",TRATAMENTO!E489 &amp; " ||| ","") &amp;
IF(Med_X_Riscos!K56="X",TRATAMENTO!E499 &amp; " ||| ","") &amp;
IF(Med_X_Riscos!K57="X",TRATAMENTO!E509 &amp; " ||| ","")</f>
        <v/>
      </c>
      <c r="G97" s="75" t="e">
        <f>SEARCH(" ||| ",$F$97,1)</f>
        <v>#VALUE!</v>
      </c>
      <c r="H97" s="91" t="str">
        <f>IF(ISERROR(G97),"",MID(F97,1,G97-1))</f>
        <v/>
      </c>
      <c r="I97" s="218" t="str">
        <f>IF(Med_X_Riscos!K7="X",TRATAMENTO!L9&amp; " ||| ","") &amp;
IF(Med_X_Riscos!K8="X",TRATAMENTO!L19&amp; " ||| ","") &amp;
IF(Med_X_Riscos!K9="X",TRATAMENTO!L29&amp; " ||| ","") &amp;
IF(Med_X_Riscos!K10="X",TRATAMENTO!L39&amp; " ||| ","") &amp;
IF(Med_X_Riscos!K11="X",TRATAMENTO!L49&amp; " ||| ","") &amp;
IF(Med_X_Riscos!K12="X",TRATAMENTO!L59&amp; " ||| ","") &amp;
IF(Med_X_Riscos!K13="X",TRATAMENTO!L69&amp; " ||| ","") &amp;
IF(Med_X_Riscos!K14="X",TRATAMENTO!L79&amp; " ||| ","") &amp;
IF(Med_X_Riscos!K15="X",TRATAMENTO!L89&amp; " ||| ","") &amp;
IF(Med_X_Riscos!K16="X",TRATAMENTO!L99&amp; " ||| ","") &amp;
IF(Med_X_Riscos!K17="X",TRATAMENTO!L109&amp; " ||| ","") &amp;
IF(Med_X_Riscos!K18="X",TRATAMENTO!L119&amp; " ||| ","") &amp;
IF(Med_X_Riscos!K19="X",TRATAMENTO!L129&amp; " ||| ","") &amp;
IF(Med_X_Riscos!K20="X",TRATAMENTO!L139&amp; " ||| ","") &amp;
IF(Med_X_Riscos!K21="X",TRATAMENTO!L149&amp; " ||| ","") &amp;
IF(Med_X_Riscos!K22="X",TRATAMENTO!L159&amp; " ||| ","") &amp;
IF(Med_X_Riscos!K23="X",TRATAMENTO!L169&amp; " ||| ","") &amp;
IF(Med_X_Riscos!K24="X",TRATAMENTO!L179&amp; " ||| ","") &amp;
IF(Med_X_Riscos!K25="X",TRATAMENTO!L189&amp; " ||| ","") &amp;
IF(Med_X_Riscos!K26="X",TRATAMENTO!L199&amp; " ||| ","") &amp;
IF(Med_X_Riscos!K27="X",TRATAMENTO!L209&amp; " ||| ","") &amp;
IF(Med_X_Riscos!K28="X",TRATAMENTO!L219&amp; " ||| ","") &amp;
IF(Med_X_Riscos!K29="X",TRATAMENTO!L229&amp; " ||| ","") &amp;
IF(Med_X_Riscos!K30="X",TRATAMENTO!L239&amp; " ||| ","") &amp;
IF(Med_X_Riscos!K31="X",TRATAMENTO!L249&amp; " ||| ","") &amp;
IF(Med_X_Riscos!K32="X",TRATAMENTO!L259&amp; " ||| ","") &amp;
IF(Med_X_Riscos!K33="X",TRATAMENTO!L269&amp; " ||| ","") &amp;
IF(Med_X_Riscos!K34="X",TRATAMENTO!L279&amp; " ||| ","") &amp;
IF(Med_X_Riscos!K35="X",TRATAMENTO!L289&amp; " ||| ","") &amp;
IF(Med_X_Riscos!K36="X",TRATAMENTO!L299&amp; " ||| ","") &amp;
IF(Med_X_Riscos!K37="X",TRATAMENTO!L309&amp; " ||| ","") &amp;
IF(Med_X_Riscos!K38="X",TRATAMENTO!L319&amp; " ||| ","") &amp;
IF(Med_X_Riscos!K39="X",TRATAMENTO!L329&amp; " ||| ","") &amp;
IF(Med_X_Riscos!K40="X",TRATAMENTO!L339&amp; " ||| ","") &amp;
IF(Med_X_Riscos!K41="X",TRATAMENTO!L349&amp; " ||| ","") &amp;
IF(Med_X_Riscos!K42="X",TRATAMENTO!L359&amp; " ||| ","") &amp;
IF(Med_X_Riscos!K43="X",TRATAMENTO!L369&amp; " ||| ","") &amp;
IF(Med_X_Riscos!K44="X",TRATAMENTO!L379&amp; " ||| ","") &amp;
IF(Med_X_Riscos!K45="X",TRATAMENTO!L389&amp; " ||| ","") &amp;
IF(Med_X_Riscos!K46="X",TRATAMENTO!L399&amp; " ||| ","") &amp;
IF(Med_X_Riscos!K47="X",TRATAMENTO!L409&amp; " ||| ","") &amp;
IF(Med_X_Riscos!K48="X",TRATAMENTO!L419&amp; " ||| ","") &amp;
IF(Med_X_Riscos!K49="X",TRATAMENTO!L429&amp; " ||| ","") &amp;
IF(Med_X_Riscos!K50="X",TRATAMENTO!L439&amp; " ||| ","") &amp;
IF(Med_X_Riscos!K51="X",TRATAMENTO!L449&amp; " ||| ","") &amp;
IF(Med_X_Riscos!K52="X",TRATAMENTO!L459&amp; " ||| ","") &amp;
IF(Med_X_Riscos!K53="X",TRATAMENTO!L469&amp; " ||| ","") &amp;
IF(Med_X_Riscos!K54="X",TRATAMENTO!L479&amp; " ||| ","") &amp;
IF(Med_X_Riscos!K55="X",TRATAMENTO!L489&amp; " ||| ","") &amp;
IF(Med_X_Riscos!K56="X",TRATAMENTO!L499&amp; " ||| ","") &amp;
IF(Med_X_Riscos!K57="X",TRATAMENTO!L509&amp; " ||| ","")</f>
        <v/>
      </c>
      <c r="J97" s="91" t="e">
        <f>SEARCH(" ||| ",$I$97,1)</f>
        <v>#VALUE!</v>
      </c>
      <c r="K97" s="91" t="str">
        <f>IF(ISERROR(J97),"",MID($I$97,1,J97-1))</f>
        <v/>
      </c>
      <c r="L97" s="76"/>
      <c r="M97" s="92" t="str">
        <f t="shared" si="32"/>
        <v/>
      </c>
      <c r="N97" s="78" t="str">
        <f>IF(M97="","", VLOOKUP(M97,TRATAMENTO!$AF$9:$AG$518,2,FALSE()))</f>
        <v/>
      </c>
      <c r="O97" s="79" t="str">
        <f t="shared" si="33"/>
        <v/>
      </c>
    </row>
    <row r="98" spans="1:15" ht="47.25" customHeight="1" x14ac:dyDescent="0.25">
      <c r="A98" s="93" t="str">
        <f>IF(RISCOS!E100="","",RISCOS!E100)</f>
        <v/>
      </c>
      <c r="B98" s="218"/>
      <c r="C98" s="218"/>
      <c r="D98" s="218"/>
      <c r="E98" s="219"/>
      <c r="F98" s="218"/>
      <c r="G98" s="74" t="e">
        <f t="shared" ref="G98:G106" si="42">SEARCH(" ||| ",$F$97,G97+1)</f>
        <v>#VALUE!</v>
      </c>
      <c r="H98" s="74" t="str">
        <f t="shared" ref="H98:H106" si="43">IF(ISERROR(G98),"", MID($F$27,G97+5,G98-G97-5))</f>
        <v/>
      </c>
      <c r="I98" s="218"/>
      <c r="J98" s="94" t="e">
        <f t="shared" ref="J98:J106" si="44">SEARCH(" ||| ",$I$97,J97+1)</f>
        <v>#VALUE!</v>
      </c>
      <c r="K98" s="94" t="str">
        <f t="shared" ref="K98:K106" si="45">IF(ISERROR(J98),"",MID($I$97,J97+5,J98-J97-5))</f>
        <v/>
      </c>
      <c r="L98" s="80"/>
      <c r="M98" s="95" t="str">
        <f t="shared" si="32"/>
        <v/>
      </c>
      <c r="N98" s="82" t="str">
        <f>IF(M98="","", VLOOKUP(M98,TRATAMENTO!$AF$9:$AG$518,2,FALSE()))</f>
        <v/>
      </c>
      <c r="O98" s="83" t="str">
        <f t="shared" si="33"/>
        <v/>
      </c>
    </row>
    <row r="99" spans="1:15" ht="47.25" customHeight="1" x14ac:dyDescent="0.25">
      <c r="A99" s="93" t="str">
        <f>IF(RISCOS!E101="","",RISCOS!E101)</f>
        <v/>
      </c>
      <c r="B99" s="218"/>
      <c r="C99" s="218"/>
      <c r="D99" s="218"/>
      <c r="E99" s="219"/>
      <c r="F99" s="218"/>
      <c r="G99" s="74" t="e">
        <f t="shared" si="42"/>
        <v>#VALUE!</v>
      </c>
      <c r="H99" s="74" t="str">
        <f t="shared" si="43"/>
        <v/>
      </c>
      <c r="I99" s="218"/>
      <c r="J99" s="94" t="e">
        <f t="shared" si="44"/>
        <v>#VALUE!</v>
      </c>
      <c r="K99" s="94" t="str">
        <f t="shared" si="45"/>
        <v/>
      </c>
      <c r="L99" s="80"/>
      <c r="M99" s="95" t="str">
        <f t="shared" si="32"/>
        <v/>
      </c>
      <c r="N99" s="82" t="str">
        <f>IF(M99="","", VLOOKUP(M99,TRATAMENTO!$AF$9:$AG$518,2,FALSE()))</f>
        <v/>
      </c>
      <c r="O99" s="83" t="str">
        <f t="shared" si="33"/>
        <v/>
      </c>
    </row>
    <row r="100" spans="1:15" ht="47.25" customHeight="1" x14ac:dyDescent="0.25">
      <c r="A100" s="93" t="str">
        <f>IF(RISCOS!E102="","",RISCOS!E102)</f>
        <v/>
      </c>
      <c r="B100" s="218"/>
      <c r="C100" s="218"/>
      <c r="D100" s="218"/>
      <c r="E100" s="219"/>
      <c r="F100" s="218"/>
      <c r="G100" s="74" t="e">
        <f t="shared" si="42"/>
        <v>#VALUE!</v>
      </c>
      <c r="H100" s="74" t="str">
        <f t="shared" si="43"/>
        <v/>
      </c>
      <c r="I100" s="218"/>
      <c r="J100" s="94" t="e">
        <f t="shared" si="44"/>
        <v>#VALUE!</v>
      </c>
      <c r="K100" s="94" t="str">
        <f t="shared" si="45"/>
        <v/>
      </c>
      <c r="L100" s="80"/>
      <c r="M100" s="95" t="str">
        <f t="shared" si="32"/>
        <v/>
      </c>
      <c r="N100" s="82" t="str">
        <f>IF(M100="","", VLOOKUP(M100,TRATAMENTO!$AF$9:$AG$518,2,FALSE()))</f>
        <v/>
      </c>
      <c r="O100" s="83" t="str">
        <f t="shared" si="33"/>
        <v/>
      </c>
    </row>
    <row r="101" spans="1:15" ht="47.25" customHeight="1" x14ac:dyDescent="0.25">
      <c r="A101" s="93" t="str">
        <f>IF(RISCOS!E103="","",RISCOS!E103)</f>
        <v/>
      </c>
      <c r="B101" s="218"/>
      <c r="C101" s="218"/>
      <c r="D101" s="218"/>
      <c r="E101" s="219"/>
      <c r="F101" s="218"/>
      <c r="G101" s="74" t="e">
        <f t="shared" si="42"/>
        <v>#VALUE!</v>
      </c>
      <c r="H101" s="74" t="str">
        <f t="shared" si="43"/>
        <v/>
      </c>
      <c r="I101" s="218"/>
      <c r="J101" s="94" t="e">
        <f t="shared" si="44"/>
        <v>#VALUE!</v>
      </c>
      <c r="K101" s="94" t="str">
        <f t="shared" si="45"/>
        <v/>
      </c>
      <c r="L101" s="80"/>
      <c r="M101" s="95" t="str">
        <f t="shared" si="32"/>
        <v/>
      </c>
      <c r="N101" s="82" t="str">
        <f>IF(M101="","", VLOOKUP(M101,TRATAMENTO!$AF$9:$AG$518,2,FALSE()))</f>
        <v/>
      </c>
      <c r="O101" s="83" t="str">
        <f t="shared" si="33"/>
        <v/>
      </c>
    </row>
    <row r="102" spans="1:15" ht="47.25" customHeight="1" x14ac:dyDescent="0.25">
      <c r="A102" s="93" t="str">
        <f>IF(RISCOS!E104="","",RISCOS!E104)</f>
        <v/>
      </c>
      <c r="B102" s="218"/>
      <c r="C102" s="218"/>
      <c r="D102" s="218"/>
      <c r="E102" s="219"/>
      <c r="F102" s="218"/>
      <c r="G102" s="74" t="e">
        <f t="shared" si="42"/>
        <v>#VALUE!</v>
      </c>
      <c r="H102" s="74" t="str">
        <f t="shared" si="43"/>
        <v/>
      </c>
      <c r="I102" s="218"/>
      <c r="J102" s="94" t="e">
        <f t="shared" si="44"/>
        <v>#VALUE!</v>
      </c>
      <c r="K102" s="94" t="str">
        <f t="shared" si="45"/>
        <v/>
      </c>
      <c r="L102" s="80"/>
      <c r="M102" s="95" t="str">
        <f t="shared" si="32"/>
        <v/>
      </c>
      <c r="N102" s="82" t="str">
        <f>IF(M102="","", VLOOKUP(M102,TRATAMENTO!$AF$9:$AG$518,2,FALSE()))</f>
        <v/>
      </c>
      <c r="O102" s="83" t="str">
        <f t="shared" si="33"/>
        <v/>
      </c>
    </row>
    <row r="103" spans="1:15" ht="47.25" customHeight="1" x14ac:dyDescent="0.25">
      <c r="A103" s="93" t="str">
        <f>IF(RISCOS!E105="","",RISCOS!E105)</f>
        <v/>
      </c>
      <c r="B103" s="218"/>
      <c r="C103" s="218"/>
      <c r="D103" s="218"/>
      <c r="E103" s="219"/>
      <c r="F103" s="218"/>
      <c r="G103" s="74" t="e">
        <f t="shared" si="42"/>
        <v>#VALUE!</v>
      </c>
      <c r="H103" s="74" t="str">
        <f t="shared" si="43"/>
        <v/>
      </c>
      <c r="I103" s="218"/>
      <c r="J103" s="94" t="e">
        <f t="shared" si="44"/>
        <v>#VALUE!</v>
      </c>
      <c r="K103" s="94" t="str">
        <f t="shared" si="45"/>
        <v/>
      </c>
      <c r="L103" s="80"/>
      <c r="M103" s="95" t="str">
        <f t="shared" ref="M103:M134" si="46">IF(H103="","", MID(H103,1,4))</f>
        <v/>
      </c>
      <c r="N103" s="82" t="str">
        <f>IF(M103="","", VLOOKUP(M103,TRATAMENTO!$AF$9:$AG$518,2,FALSE()))</f>
        <v/>
      </c>
      <c r="O103" s="83" t="str">
        <f t="shared" ref="O103:O134" si="47">IF(ISERROR(SEARCH("R01",N103,1)),"","R01   ")
&amp; IF(ISERROR(SEARCH("R02",N103,1)),"","R02   ")
&amp; IF(ISERROR(SEARCH("R03",N103,1)),"","R03   ")
&amp; IF(ISERROR(SEARCH("R04",N103,1)),"","R04   ")
&amp; IF(ISERROR(SEARCH("R05",N103,1)),"","R05   ")
&amp; IF(ISERROR(SEARCH("R06",N103,1)),"","R06   ")
&amp; IF(ISERROR(SEARCH("R07",N103,1)),"","R07   ")
&amp; IF(ISERROR(SEARCH("R08",N103,1)),"","R08   ")
&amp; IF(ISERROR(SEARCH("R09",N103,1)),"","R09   ")
&amp; IF(ISERROR(SEARCH("R10",N103,1)),"","R10   ")
&amp; IF(ISERROR(SEARCH("R11",N103,1)),"","R11   ")
&amp; IF(ISERROR(SEARCH("R12",N103,1)),"","R12   ")
&amp; IF(ISERROR(SEARCH("R13",N103,1)),"","R13   ")
&amp; IF(ISERROR(SEARCH("R14",N103,1)),"","R14   ")
&amp; IF(ISERROR(SEARCH("R15",N103,1)),"","R15   ")
&amp; IF(ISERROR(SEARCH("R16",N103,1)),"","R16   ")
&amp; IF(ISERROR(SEARCH("R17",N103,1)),"","R17   ")</f>
        <v/>
      </c>
    </row>
    <row r="104" spans="1:15" ht="47.25" customHeight="1" x14ac:dyDescent="0.25">
      <c r="A104" s="93" t="str">
        <f>IF(RISCOS!E106="","",RISCOS!E106)</f>
        <v/>
      </c>
      <c r="B104" s="218"/>
      <c r="C104" s="218"/>
      <c r="D104" s="218"/>
      <c r="E104" s="219"/>
      <c r="F104" s="218"/>
      <c r="G104" s="74" t="e">
        <f t="shared" si="42"/>
        <v>#VALUE!</v>
      </c>
      <c r="H104" s="74" t="str">
        <f t="shared" si="43"/>
        <v/>
      </c>
      <c r="I104" s="218"/>
      <c r="J104" s="94" t="e">
        <f t="shared" si="44"/>
        <v>#VALUE!</v>
      </c>
      <c r="K104" s="94" t="str">
        <f t="shared" si="45"/>
        <v/>
      </c>
      <c r="L104" s="80"/>
      <c r="M104" s="95" t="str">
        <f t="shared" si="46"/>
        <v/>
      </c>
      <c r="N104" s="82" t="str">
        <f>IF(M104="","", VLOOKUP(M104,TRATAMENTO!$AF$9:$AG$518,2,FALSE()))</f>
        <v/>
      </c>
      <c r="O104" s="83" t="str">
        <f t="shared" si="47"/>
        <v/>
      </c>
    </row>
    <row r="105" spans="1:15" ht="47.25" customHeight="1" x14ac:dyDescent="0.25">
      <c r="A105" s="93" t="str">
        <f>IF(RISCOS!E107="","",RISCOS!E107)</f>
        <v/>
      </c>
      <c r="B105" s="218"/>
      <c r="C105" s="218"/>
      <c r="D105" s="218"/>
      <c r="E105" s="219"/>
      <c r="F105" s="218"/>
      <c r="G105" s="74" t="e">
        <f t="shared" si="42"/>
        <v>#VALUE!</v>
      </c>
      <c r="H105" s="74" t="str">
        <f t="shared" si="43"/>
        <v/>
      </c>
      <c r="I105" s="218"/>
      <c r="J105" s="94" t="e">
        <f t="shared" si="44"/>
        <v>#VALUE!</v>
      </c>
      <c r="K105" s="94" t="str">
        <f t="shared" si="45"/>
        <v/>
      </c>
      <c r="L105" s="80"/>
      <c r="M105" s="95" t="str">
        <f t="shared" si="46"/>
        <v/>
      </c>
      <c r="N105" s="82" t="str">
        <f>IF(M105="","", VLOOKUP(M105,TRATAMENTO!$AF$9:$AG$518,2,FALSE()))</f>
        <v/>
      </c>
      <c r="O105" s="83" t="str">
        <f t="shared" si="47"/>
        <v/>
      </c>
    </row>
    <row r="106" spans="1:15" ht="47.25" customHeight="1" x14ac:dyDescent="0.25">
      <c r="A106" s="96" t="str">
        <f>IF(RISCOS!E108="","",RISCOS!E108)</f>
        <v/>
      </c>
      <c r="B106" s="218"/>
      <c r="C106" s="218"/>
      <c r="D106" s="218"/>
      <c r="E106" s="219"/>
      <c r="F106" s="218"/>
      <c r="G106" s="85" t="e">
        <f t="shared" si="42"/>
        <v>#VALUE!</v>
      </c>
      <c r="H106" s="85" t="str">
        <f t="shared" si="43"/>
        <v/>
      </c>
      <c r="I106" s="218"/>
      <c r="J106" s="97" t="e">
        <f t="shared" si="44"/>
        <v>#VALUE!</v>
      </c>
      <c r="K106" s="97" t="str">
        <f t="shared" si="45"/>
        <v/>
      </c>
      <c r="L106" s="86"/>
      <c r="M106" s="98" t="str">
        <f t="shared" si="46"/>
        <v/>
      </c>
      <c r="N106" s="88" t="str">
        <f>IF(M106="","", VLOOKUP(M106,TRATAMENTO!$AF$9:$AG$518,2,FALSE()))</f>
        <v/>
      </c>
      <c r="O106" s="89" t="str">
        <f t="shared" si="47"/>
        <v/>
      </c>
    </row>
    <row r="107" spans="1:15" ht="47.25" customHeight="1" x14ac:dyDescent="0.25">
      <c r="A107" s="90" t="str">
        <f>IF(RISCOS!E109="","",RISCOS!E109)</f>
        <v/>
      </c>
      <c r="B107" s="218">
        <f>RISCOS!I109</f>
        <v>0</v>
      </c>
      <c r="C107" s="218">
        <f>RISCOS!D109</f>
        <v>0</v>
      </c>
      <c r="D107" s="218">
        <f>RISCOS!J109</f>
        <v>0</v>
      </c>
      <c r="E107" s="219">
        <f>RISCOS!G109</f>
        <v>0</v>
      </c>
      <c r="F107" s="218" t="str">
        <f>IF(Med_X_Riscos!L7="X",TRATAMENTO!E9 &amp; " ||| ","") &amp;
IF(Med_X_Riscos!L8="X",TRATAMENTO!E19 &amp; " ||| ","") &amp;
IF(Med_X_Riscos!L9="X",TRATAMENTO!E29 &amp; " ||| ","") &amp;
IF(Med_X_Riscos!L10="X",TRATAMENTO!E39 &amp; " ||| ","") &amp;
IF(Med_X_Riscos!L11="X",TRATAMENTO!E49 &amp; " ||| ","") &amp;
IF(Med_X_Riscos!L12="X",TRATAMENTO!E59 &amp; " ||| ","") &amp;
IF(Med_X_Riscos!L13="X",TRATAMENTO!E69 &amp; " ||| ","") &amp;
IF(Med_X_Riscos!L14="X",TRATAMENTO!E79 &amp; " ||| ","") &amp;
IF(Med_X_Riscos!L15="X",TRATAMENTO!E89 &amp; " ||| ","") &amp;
IF(Med_X_Riscos!L16="X",TRATAMENTO!E99 &amp; " ||| ","") &amp;
IF(Med_X_Riscos!L17="X",TRATAMENTO!E109 &amp; " ||| ","") &amp;
IF(Med_X_Riscos!L18="X",TRATAMENTO!E119 &amp; " ||| ","") &amp;
IF(Med_X_Riscos!L19="X",TRATAMENTO!E129 &amp; " ||| ","") &amp;
IF(Med_X_Riscos!L20="X",TRATAMENTO!E139 &amp; " ||| ","") &amp;
IF(Med_X_Riscos!L21="X",TRATAMENTO!E149 &amp; " ||| ","") &amp;
IF(Med_X_Riscos!L22="X",TRATAMENTO!E159 &amp; " ||| ","") &amp;
IF(Med_X_Riscos!L23="X",TRATAMENTO!E169 &amp; " ||| ","") &amp;
IF(Med_X_Riscos!L24="X",TRATAMENTO!E179 &amp; " ||| ","") &amp;
IF(Med_X_Riscos!L25="X",TRATAMENTO!E189 &amp; " ||| ","") &amp;
IF(Med_X_Riscos!L26="X",TRATAMENTO!E199 &amp; " ||| ","") &amp;
IF(Med_X_Riscos!L27="X",TRATAMENTO!E209 &amp; " ||| ","") &amp;
IF(Med_X_Riscos!L28="X",TRATAMENTO!E219 &amp; " ||| ","") &amp;
IF(Med_X_Riscos!L29="X",TRATAMENTO!E229 &amp; " ||| ","") &amp;
IF(Med_X_Riscos!L30="X",TRATAMENTO!E239 &amp; " ||| ","") &amp;
IF(Med_X_Riscos!L31="X",TRATAMENTO!E249 &amp; " ||| ","") &amp;
IF(Med_X_Riscos!L32="X",TRATAMENTO!E259 &amp; " ||| ","") &amp;
IF(Med_X_Riscos!L33="X",TRATAMENTO!E269 &amp; " ||| ","") &amp;
IF(Med_X_Riscos!L34="X",TRATAMENTO!E279 &amp; " ||| ","") &amp;
IF(Med_X_Riscos!L35="X",TRATAMENTO!E289 &amp; " ||| ","") &amp;
IF(Med_X_Riscos!L36="X",TRATAMENTO!E299 &amp; " ||| ","") &amp;
IF(Med_X_Riscos!L37="X",TRATAMENTO!E309 &amp; " ||| ","") &amp;
IF(Med_X_Riscos!L38="X",TRATAMENTO!E319 &amp; " ||| ","") &amp;
IF(Med_X_Riscos!L39="X",TRATAMENTO!E329 &amp; " ||| ","") &amp;
IF(Med_X_Riscos!L40="X",TRATAMENTO!E339 &amp; " ||| ","") &amp;
IF(Med_X_Riscos!L41="X",TRATAMENTO!E349 &amp; " ||| ","") &amp;
IF(Med_X_Riscos!L42="X",TRATAMENTO!E359 &amp; " ||| ","") &amp;
IF(Med_X_Riscos!L43="X",TRATAMENTO!E369 &amp; " ||| ","") &amp;
IF(Med_X_Riscos!L44="X",TRATAMENTO!E379 &amp; " ||| ","") &amp;
IF(Med_X_Riscos!L45="X",TRATAMENTO!E389 &amp; " ||| ","") &amp;
IF(Med_X_Riscos!L46="X",TRATAMENTO!E399 &amp; " ||| ","") &amp;
IF(Med_X_Riscos!L47="X",TRATAMENTO!E409 &amp; " ||| ","") &amp;
IF(Med_X_Riscos!L48="X",TRATAMENTO!E419 &amp; " ||| ","") &amp;
IF(Med_X_Riscos!L49="X",TRATAMENTO!E429 &amp; " ||| ","") &amp;
IF(Med_X_Riscos!L50="X",TRATAMENTO!E439 &amp; " ||| ","") &amp;
IF(Med_X_Riscos!L51="X",TRATAMENTO!E449 &amp; " ||| ","") &amp;
IF(Med_X_Riscos!L52="X",TRATAMENTO!E459 &amp; " ||| ","") &amp;
IF(Med_X_Riscos!L53="X",TRATAMENTO!E469 &amp; " ||| ","") &amp;
IF(Med_X_Riscos!L54="X",TRATAMENTO!E479 &amp; " ||| ","") &amp;
IF(Med_X_Riscos!L55="X",TRATAMENTO!E489 &amp; " ||| ","") &amp;
IF(Med_X_Riscos!L56="X",TRATAMENTO!E499 &amp; " ||| ","") &amp;
IF(Med_X_Riscos!L57="X",TRATAMENTO!E509 &amp; " ||| ","")</f>
        <v/>
      </c>
      <c r="G107" s="75" t="e">
        <f>SEARCH(" ||| ",$F$107,1)</f>
        <v>#VALUE!</v>
      </c>
      <c r="H107" s="91" t="str">
        <f>IF(ISERROR(G107),"",MID(F107,1,G107-1))</f>
        <v/>
      </c>
      <c r="I107" s="218" t="str">
        <f>IF(Med_X_Riscos!L7="X",TRATAMENTO!L9&amp; " ||| ","") &amp;
IF(Med_X_Riscos!L8="X",TRATAMENTO!L19&amp; " ||| ","") &amp;
IF(Med_X_Riscos!L9="X",TRATAMENTO!L29&amp; " ||| ","") &amp;
IF(Med_X_Riscos!L10="X",TRATAMENTO!L39&amp; " ||| ","") &amp;
IF(Med_X_Riscos!L11="X",TRATAMENTO!L49&amp; " ||| ","") &amp;
IF(Med_X_Riscos!L12="X",TRATAMENTO!L59&amp; " ||| ","") &amp;
IF(Med_X_Riscos!L13="X",TRATAMENTO!L69&amp; " ||| ","") &amp;
IF(Med_X_Riscos!L14="X",TRATAMENTO!L79&amp; " ||| ","") &amp;
IF(Med_X_Riscos!L15="X",TRATAMENTO!L89&amp; " ||| ","") &amp;
IF(Med_X_Riscos!L16="X",TRATAMENTO!L99&amp; " ||| ","") &amp;
IF(Med_X_Riscos!L17="X",TRATAMENTO!L109&amp; " ||| ","") &amp;
IF(Med_X_Riscos!L18="X",TRATAMENTO!L119&amp; " ||| ","") &amp;
IF(Med_X_Riscos!L19="X",TRATAMENTO!L129&amp; " ||| ","") &amp;
IF(Med_X_Riscos!L20="X",TRATAMENTO!L139&amp; " ||| ","") &amp;
IF(Med_X_Riscos!L21="X",TRATAMENTO!L149&amp; " ||| ","") &amp;
IF(Med_X_Riscos!L22="X",TRATAMENTO!L159&amp; " ||| ","") &amp;
IF(Med_X_Riscos!L23="X",TRATAMENTO!L169&amp; " ||| ","") &amp;
IF(Med_X_Riscos!L24="X",TRATAMENTO!L179&amp; " ||| ","") &amp;
IF(Med_X_Riscos!L25="X",TRATAMENTO!L189&amp; " ||| ","") &amp;
IF(Med_X_Riscos!L26="X",TRATAMENTO!L199&amp; " ||| ","") &amp;
IF(Med_X_Riscos!L27="X",TRATAMENTO!L209&amp; " ||| ","") &amp;
IF(Med_X_Riscos!L28="X",TRATAMENTO!L219&amp; " ||| ","") &amp;
IF(Med_X_Riscos!L29="X",TRATAMENTO!L229&amp; " ||| ","") &amp;
IF(Med_X_Riscos!L30="X",TRATAMENTO!L239&amp; " ||| ","") &amp;
IF(Med_X_Riscos!L31="X",TRATAMENTO!L249&amp; " ||| ","") &amp;
IF(Med_X_Riscos!L32="X",TRATAMENTO!L259&amp; " ||| ","") &amp;
IF(Med_X_Riscos!L33="X",TRATAMENTO!L269&amp; " ||| ","") &amp;
IF(Med_X_Riscos!L34="X",TRATAMENTO!L279&amp; " ||| ","") &amp;
IF(Med_X_Riscos!L35="X",TRATAMENTO!L289&amp; " ||| ","") &amp;
IF(Med_X_Riscos!L36="X",TRATAMENTO!L299&amp; " ||| ","") &amp;
IF(Med_X_Riscos!L37="X",TRATAMENTO!L309&amp; " ||| ","") &amp;
IF(Med_X_Riscos!L38="X",TRATAMENTO!L319&amp; " ||| ","") &amp;
IF(Med_X_Riscos!L39="X",TRATAMENTO!L329&amp; " ||| ","") &amp;
IF(Med_X_Riscos!L40="X",TRATAMENTO!L339&amp; " ||| ","") &amp;
IF(Med_X_Riscos!L41="X",TRATAMENTO!L349&amp; " ||| ","") &amp;
IF(Med_X_Riscos!L42="X",TRATAMENTO!L359&amp; " ||| ","") &amp;
IF(Med_X_Riscos!L43="X",TRATAMENTO!L369&amp; " ||| ","") &amp;
IF(Med_X_Riscos!L44="X",TRATAMENTO!L379&amp; " ||| ","") &amp;
IF(Med_X_Riscos!L45="X",TRATAMENTO!L389&amp; " ||| ","") &amp;
IF(Med_X_Riscos!L46="X",TRATAMENTO!L399&amp; " ||| ","") &amp;
IF(Med_X_Riscos!L47="X",TRATAMENTO!L409&amp; " ||| ","") &amp;
IF(Med_X_Riscos!L48="X",TRATAMENTO!L419&amp; " ||| ","") &amp;
IF(Med_X_Riscos!L49="X",TRATAMENTO!L429&amp; " ||| ","") &amp;
IF(Med_X_Riscos!L50="X",TRATAMENTO!L439&amp; " ||| ","") &amp;
IF(Med_X_Riscos!L51="X",TRATAMENTO!L449&amp; " ||| ","") &amp;
IF(Med_X_Riscos!L52="X",TRATAMENTO!L459&amp; " ||| ","") &amp;
IF(Med_X_Riscos!L53="X",TRATAMENTO!L469&amp; " ||| ","") &amp;
IF(Med_X_Riscos!L54="X",TRATAMENTO!L479&amp; " ||| ","") &amp;
IF(Med_X_Riscos!L55="X",TRATAMENTO!L489&amp; " ||| ","") &amp;
IF(Med_X_Riscos!L56="X",TRATAMENTO!L499&amp; " ||| ","") &amp;
IF(Med_X_Riscos!L57="X",TRATAMENTO!L509&amp; " ||| ","")</f>
        <v/>
      </c>
      <c r="J107" s="91" t="e">
        <f>SEARCH(" ||| ",$I$107,1)</f>
        <v>#VALUE!</v>
      </c>
      <c r="K107" s="91" t="str">
        <f>IF(ISERROR(J107),"",MID($I$107,1,J107-1))</f>
        <v/>
      </c>
      <c r="L107" s="76"/>
      <c r="M107" s="92" t="str">
        <f t="shared" si="46"/>
        <v/>
      </c>
      <c r="N107" s="78" t="str">
        <f>IF(M107="","", VLOOKUP(M107,TRATAMENTO!$AF$9:$AG$518,2,FALSE()))</f>
        <v/>
      </c>
      <c r="O107" s="79" t="str">
        <f t="shared" si="47"/>
        <v/>
      </c>
    </row>
    <row r="108" spans="1:15" ht="47.25" customHeight="1" x14ac:dyDescent="0.25">
      <c r="A108" s="93" t="str">
        <f>IF(RISCOS!E110="","",RISCOS!E110)</f>
        <v/>
      </c>
      <c r="B108" s="218"/>
      <c r="C108" s="218"/>
      <c r="D108" s="218"/>
      <c r="E108" s="219"/>
      <c r="F108" s="218"/>
      <c r="G108" s="74" t="e">
        <f t="shared" ref="G108:G116" si="48">SEARCH(" ||| ",$F$107,G107+1)</f>
        <v>#VALUE!</v>
      </c>
      <c r="H108" s="74" t="str">
        <f t="shared" ref="H108:H116" si="49">IF(ISERROR(G108),"", MID($F$27,G107+5,G108-G107-5))</f>
        <v/>
      </c>
      <c r="I108" s="218"/>
      <c r="J108" s="94" t="e">
        <f t="shared" ref="J108:J116" si="50">SEARCH(" ||| ",$I$107,J107+1)</f>
        <v>#VALUE!</v>
      </c>
      <c r="K108" s="94" t="str">
        <f t="shared" ref="K108:K116" si="51">IF(ISERROR(J108),"",MID($I$107,J107+5,J108-J107-5))</f>
        <v/>
      </c>
      <c r="L108" s="80"/>
      <c r="M108" s="95" t="str">
        <f t="shared" si="46"/>
        <v/>
      </c>
      <c r="N108" s="82" t="str">
        <f>IF(M108="","", VLOOKUP(M108,TRATAMENTO!$AF$9:$AG$518,2,FALSE()))</f>
        <v/>
      </c>
      <c r="O108" s="83" t="str">
        <f t="shared" si="47"/>
        <v/>
      </c>
    </row>
    <row r="109" spans="1:15" ht="47.25" customHeight="1" x14ac:dyDescent="0.25">
      <c r="A109" s="93" t="str">
        <f>IF(RISCOS!E111="","",RISCOS!E111)</f>
        <v/>
      </c>
      <c r="B109" s="218"/>
      <c r="C109" s="218"/>
      <c r="D109" s="218"/>
      <c r="E109" s="219"/>
      <c r="F109" s="218"/>
      <c r="G109" s="74" t="e">
        <f t="shared" si="48"/>
        <v>#VALUE!</v>
      </c>
      <c r="H109" s="74" t="str">
        <f t="shared" si="49"/>
        <v/>
      </c>
      <c r="I109" s="218"/>
      <c r="J109" s="94" t="e">
        <f t="shared" si="50"/>
        <v>#VALUE!</v>
      </c>
      <c r="K109" s="94" t="str">
        <f t="shared" si="51"/>
        <v/>
      </c>
      <c r="L109" s="80"/>
      <c r="M109" s="95" t="str">
        <f t="shared" si="46"/>
        <v/>
      </c>
      <c r="N109" s="82" t="str">
        <f>IF(M109="","", VLOOKUP(M109,TRATAMENTO!$AF$9:$AG$518,2,FALSE()))</f>
        <v/>
      </c>
      <c r="O109" s="83" t="str">
        <f t="shared" si="47"/>
        <v/>
      </c>
    </row>
    <row r="110" spans="1:15" ht="47.25" customHeight="1" x14ac:dyDescent="0.25">
      <c r="A110" s="93" t="str">
        <f>IF(RISCOS!E112="","",RISCOS!E112)</f>
        <v/>
      </c>
      <c r="B110" s="218"/>
      <c r="C110" s="218"/>
      <c r="D110" s="218"/>
      <c r="E110" s="219"/>
      <c r="F110" s="218"/>
      <c r="G110" s="74" t="e">
        <f t="shared" si="48"/>
        <v>#VALUE!</v>
      </c>
      <c r="H110" s="74" t="str">
        <f t="shared" si="49"/>
        <v/>
      </c>
      <c r="I110" s="218"/>
      <c r="J110" s="94" t="e">
        <f t="shared" si="50"/>
        <v>#VALUE!</v>
      </c>
      <c r="K110" s="94" t="str">
        <f t="shared" si="51"/>
        <v/>
      </c>
      <c r="L110" s="80"/>
      <c r="M110" s="95" t="str">
        <f t="shared" si="46"/>
        <v/>
      </c>
      <c r="N110" s="82" t="str">
        <f>IF(M110="","", VLOOKUP(M110,TRATAMENTO!$AF$9:$AG$518,2,FALSE()))</f>
        <v/>
      </c>
      <c r="O110" s="83" t="str">
        <f t="shared" si="47"/>
        <v/>
      </c>
    </row>
    <row r="111" spans="1:15" ht="47.25" customHeight="1" x14ac:dyDescent="0.25">
      <c r="A111" s="93" t="str">
        <f>IF(RISCOS!E113="","",RISCOS!E113)</f>
        <v/>
      </c>
      <c r="B111" s="218"/>
      <c r="C111" s="218"/>
      <c r="D111" s="218"/>
      <c r="E111" s="219"/>
      <c r="F111" s="218"/>
      <c r="G111" s="74" t="e">
        <f t="shared" si="48"/>
        <v>#VALUE!</v>
      </c>
      <c r="H111" s="74" t="str">
        <f t="shared" si="49"/>
        <v/>
      </c>
      <c r="I111" s="218"/>
      <c r="J111" s="94" t="e">
        <f t="shared" si="50"/>
        <v>#VALUE!</v>
      </c>
      <c r="K111" s="94" t="str">
        <f t="shared" si="51"/>
        <v/>
      </c>
      <c r="L111" s="80"/>
      <c r="M111" s="95" t="str">
        <f t="shared" si="46"/>
        <v/>
      </c>
      <c r="N111" s="82" t="str">
        <f>IF(M111="","", VLOOKUP(M111,TRATAMENTO!$AF$9:$AG$518,2,FALSE()))</f>
        <v/>
      </c>
      <c r="O111" s="83" t="str">
        <f t="shared" si="47"/>
        <v/>
      </c>
    </row>
    <row r="112" spans="1:15" ht="47.25" customHeight="1" x14ac:dyDescent="0.25">
      <c r="A112" s="93" t="str">
        <f>IF(RISCOS!E114="","",RISCOS!E114)</f>
        <v/>
      </c>
      <c r="B112" s="218"/>
      <c r="C112" s="218"/>
      <c r="D112" s="218"/>
      <c r="E112" s="219"/>
      <c r="F112" s="218"/>
      <c r="G112" s="74" t="e">
        <f t="shared" si="48"/>
        <v>#VALUE!</v>
      </c>
      <c r="H112" s="74" t="str">
        <f t="shared" si="49"/>
        <v/>
      </c>
      <c r="I112" s="218"/>
      <c r="J112" s="94" t="e">
        <f t="shared" si="50"/>
        <v>#VALUE!</v>
      </c>
      <c r="K112" s="94" t="str">
        <f t="shared" si="51"/>
        <v/>
      </c>
      <c r="L112" s="80"/>
      <c r="M112" s="95" t="str">
        <f t="shared" si="46"/>
        <v/>
      </c>
      <c r="N112" s="82" t="str">
        <f>IF(M112="","", VLOOKUP(M112,TRATAMENTO!$AF$9:$AG$518,2,FALSE()))</f>
        <v/>
      </c>
      <c r="O112" s="83" t="str">
        <f t="shared" si="47"/>
        <v/>
      </c>
    </row>
    <row r="113" spans="1:15" ht="47.25" customHeight="1" x14ac:dyDescent="0.25">
      <c r="A113" s="93" t="str">
        <f>IF(RISCOS!E115="","",RISCOS!E115)</f>
        <v/>
      </c>
      <c r="B113" s="218"/>
      <c r="C113" s="218"/>
      <c r="D113" s="218"/>
      <c r="E113" s="219"/>
      <c r="F113" s="218"/>
      <c r="G113" s="74" t="e">
        <f t="shared" si="48"/>
        <v>#VALUE!</v>
      </c>
      <c r="H113" s="74" t="str">
        <f t="shared" si="49"/>
        <v/>
      </c>
      <c r="I113" s="218"/>
      <c r="J113" s="94" t="e">
        <f t="shared" si="50"/>
        <v>#VALUE!</v>
      </c>
      <c r="K113" s="94" t="str">
        <f t="shared" si="51"/>
        <v/>
      </c>
      <c r="L113" s="80"/>
      <c r="M113" s="95" t="str">
        <f t="shared" si="46"/>
        <v/>
      </c>
      <c r="N113" s="82" t="str">
        <f>IF(M113="","", VLOOKUP(M113,TRATAMENTO!$AF$9:$AG$518,2,FALSE()))</f>
        <v/>
      </c>
      <c r="O113" s="83" t="str">
        <f t="shared" si="47"/>
        <v/>
      </c>
    </row>
    <row r="114" spans="1:15" ht="47.25" customHeight="1" x14ac:dyDescent="0.25">
      <c r="A114" s="93" t="str">
        <f>IF(RISCOS!E116="","",RISCOS!E116)</f>
        <v/>
      </c>
      <c r="B114" s="218"/>
      <c r="C114" s="218"/>
      <c r="D114" s="218"/>
      <c r="E114" s="219"/>
      <c r="F114" s="218"/>
      <c r="G114" s="74" t="e">
        <f t="shared" si="48"/>
        <v>#VALUE!</v>
      </c>
      <c r="H114" s="74" t="str">
        <f t="shared" si="49"/>
        <v/>
      </c>
      <c r="I114" s="218"/>
      <c r="J114" s="94" t="e">
        <f t="shared" si="50"/>
        <v>#VALUE!</v>
      </c>
      <c r="K114" s="94" t="str">
        <f t="shared" si="51"/>
        <v/>
      </c>
      <c r="L114" s="80"/>
      <c r="M114" s="95" t="str">
        <f t="shared" si="46"/>
        <v/>
      </c>
      <c r="N114" s="82" t="str">
        <f>IF(M114="","", VLOOKUP(M114,TRATAMENTO!$AF$9:$AG$518,2,FALSE()))</f>
        <v/>
      </c>
      <c r="O114" s="83" t="str">
        <f t="shared" si="47"/>
        <v/>
      </c>
    </row>
    <row r="115" spans="1:15" ht="47.25" customHeight="1" x14ac:dyDescent="0.25">
      <c r="A115" s="93" t="str">
        <f>IF(RISCOS!E117="","",RISCOS!E117)</f>
        <v/>
      </c>
      <c r="B115" s="218"/>
      <c r="C115" s="218"/>
      <c r="D115" s="218"/>
      <c r="E115" s="219"/>
      <c r="F115" s="218"/>
      <c r="G115" s="74" t="e">
        <f t="shared" si="48"/>
        <v>#VALUE!</v>
      </c>
      <c r="H115" s="74" t="str">
        <f t="shared" si="49"/>
        <v/>
      </c>
      <c r="I115" s="218"/>
      <c r="J115" s="94" t="e">
        <f t="shared" si="50"/>
        <v>#VALUE!</v>
      </c>
      <c r="K115" s="94" t="str">
        <f t="shared" si="51"/>
        <v/>
      </c>
      <c r="L115" s="80"/>
      <c r="M115" s="95" t="str">
        <f t="shared" si="46"/>
        <v/>
      </c>
      <c r="N115" s="82" t="str">
        <f>IF(M115="","", VLOOKUP(M115,TRATAMENTO!$AF$9:$AG$518,2,FALSE()))</f>
        <v/>
      </c>
      <c r="O115" s="83" t="str">
        <f t="shared" si="47"/>
        <v/>
      </c>
    </row>
    <row r="116" spans="1:15" ht="47.25" customHeight="1" x14ac:dyDescent="0.25">
      <c r="A116" s="96" t="str">
        <f>IF(RISCOS!E118="","",RISCOS!E118)</f>
        <v/>
      </c>
      <c r="B116" s="218"/>
      <c r="C116" s="218"/>
      <c r="D116" s="218"/>
      <c r="E116" s="219"/>
      <c r="F116" s="218"/>
      <c r="G116" s="85" t="e">
        <f t="shared" si="48"/>
        <v>#VALUE!</v>
      </c>
      <c r="H116" s="85" t="str">
        <f t="shared" si="49"/>
        <v/>
      </c>
      <c r="I116" s="218"/>
      <c r="J116" s="97" t="e">
        <f t="shared" si="50"/>
        <v>#VALUE!</v>
      </c>
      <c r="K116" s="97" t="str">
        <f t="shared" si="51"/>
        <v/>
      </c>
      <c r="L116" s="86"/>
      <c r="M116" s="98" t="str">
        <f t="shared" si="46"/>
        <v/>
      </c>
      <c r="N116" s="88" t="str">
        <f>IF(M116="","", VLOOKUP(M116,TRATAMENTO!$AF$9:$AG$518,2,FALSE()))</f>
        <v/>
      </c>
      <c r="O116" s="89" t="str">
        <f t="shared" si="47"/>
        <v/>
      </c>
    </row>
    <row r="117" spans="1:15" ht="47.25" customHeight="1" x14ac:dyDescent="0.25">
      <c r="A117" s="90" t="str">
        <f>IF(RISCOS!E119="","",RISCOS!E119)</f>
        <v/>
      </c>
      <c r="B117" s="218">
        <f>RISCOS!I119</f>
        <v>0</v>
      </c>
      <c r="C117" s="218">
        <f>RISCOS!D119</f>
        <v>0</v>
      </c>
      <c r="D117" s="218">
        <f>RISCOS!J119</f>
        <v>0</v>
      </c>
      <c r="E117" s="219">
        <f>RISCOS!G119</f>
        <v>0</v>
      </c>
      <c r="F117" s="218" t="str">
        <f>IF(Med_X_Riscos!M7="X",TRATAMENTO!E9 &amp; " ||| ","") &amp;
IF(Med_X_Riscos!M8="X",TRATAMENTO!E19 &amp; " ||| ","") &amp;
IF(Med_X_Riscos!M9="X",TRATAMENTO!E29 &amp; " ||| ","") &amp;
IF(Med_X_Riscos!M10="X",TRATAMENTO!E39 &amp; " ||| ","") &amp;
IF(Med_X_Riscos!M11="X",TRATAMENTO!E49 &amp; " ||| ","") &amp;
IF(Med_X_Riscos!M12="X",TRATAMENTO!E59 &amp; " ||| ","") &amp;
IF(Med_X_Riscos!M13="X",TRATAMENTO!E69 &amp; " ||| ","") &amp;
IF(Med_X_Riscos!M14="X",TRATAMENTO!E79 &amp; " ||| ","") &amp;
IF(Med_X_Riscos!M15="X",TRATAMENTO!E89 &amp; " ||| ","") &amp;
IF(Med_X_Riscos!M16="X",TRATAMENTO!E99 &amp; " ||| ","") &amp;
IF(Med_X_Riscos!M17="X",TRATAMENTO!E109 &amp; " ||| ","") &amp;
IF(Med_X_Riscos!M18="X",TRATAMENTO!E119 &amp; " ||| ","") &amp;
IF(Med_X_Riscos!M19="X",TRATAMENTO!E129 &amp; " ||| ","") &amp;
IF(Med_X_Riscos!M20="X",TRATAMENTO!E139 &amp; " ||| ","") &amp;
IF(Med_X_Riscos!M21="X",TRATAMENTO!E149 &amp; " ||| ","") &amp;
IF(Med_X_Riscos!M22="X",TRATAMENTO!E159 &amp; " ||| ","") &amp;
IF(Med_X_Riscos!M23="X",TRATAMENTO!E169 &amp; " ||| ","") &amp;
IF(Med_X_Riscos!M24="X",TRATAMENTO!E179 &amp; " ||| ","") &amp;
IF(Med_X_Riscos!M25="X",TRATAMENTO!E189 &amp; " ||| ","") &amp;
IF(Med_X_Riscos!M26="X",TRATAMENTO!E199 &amp; " ||| ","") &amp;
IF(Med_X_Riscos!M27="X",TRATAMENTO!E209 &amp; " ||| ","") &amp;
IF(Med_X_Riscos!M28="X",TRATAMENTO!E219 &amp; " ||| ","") &amp;
IF(Med_X_Riscos!M29="X",TRATAMENTO!E229 &amp; " ||| ","") &amp;
IF(Med_X_Riscos!M30="X",TRATAMENTO!E239 &amp; " ||| ","") &amp;
IF(Med_X_Riscos!M31="X",TRATAMENTO!E249 &amp; " ||| ","") &amp;
IF(Med_X_Riscos!M32="X",TRATAMENTO!E259 &amp; " ||| ","") &amp;
IF(Med_X_Riscos!M33="X",TRATAMENTO!E269 &amp; " ||| ","") &amp;
IF(Med_X_Riscos!M34="X",TRATAMENTO!E279 &amp; " ||| ","") &amp;
IF(Med_X_Riscos!M35="X",TRATAMENTO!E289 &amp; " ||| ","") &amp;
IF(Med_X_Riscos!M36="X",TRATAMENTO!E299 &amp; " ||| ","") &amp;
IF(Med_X_Riscos!M37="X",TRATAMENTO!E309 &amp; " ||| ","") &amp;
IF(Med_X_Riscos!M38="X",TRATAMENTO!E319 &amp; " ||| ","") &amp;
IF(Med_X_Riscos!M39="X",TRATAMENTO!E329 &amp; " ||| ","") &amp;
IF(Med_X_Riscos!M40="X",TRATAMENTO!E339 &amp; " ||| ","") &amp;
IF(Med_X_Riscos!M41="X",TRATAMENTO!E349 &amp; " ||| ","") &amp;
IF(Med_X_Riscos!M42="X",TRATAMENTO!E359 &amp; " ||| ","") &amp;
IF(Med_X_Riscos!M43="X",TRATAMENTO!E369 &amp; " ||| ","") &amp;
IF(Med_X_Riscos!M44="X",TRATAMENTO!E379 &amp; " ||| ","") &amp;
IF(Med_X_Riscos!M45="X",TRATAMENTO!E389 &amp; " ||| ","") &amp;
IF(Med_X_Riscos!M46="X",TRATAMENTO!E399 &amp; " ||| ","") &amp;
IF(Med_X_Riscos!M47="X",TRATAMENTO!E409 &amp; " ||| ","") &amp;
IF(Med_X_Riscos!M48="X",TRATAMENTO!E419 &amp; " ||| ","") &amp;
IF(Med_X_Riscos!M49="X",TRATAMENTO!E429 &amp; " ||| ","") &amp;
IF(Med_X_Riscos!M50="X",TRATAMENTO!E439 &amp; " ||| ","") &amp;
IF(Med_X_Riscos!M51="X",TRATAMENTO!E449 &amp; " ||| ","") &amp;
IF(Med_X_Riscos!M52="X",TRATAMENTO!E459 &amp; " ||| ","") &amp;
IF(Med_X_Riscos!M53="X",TRATAMENTO!E469 &amp; " ||| ","") &amp;
IF(Med_X_Riscos!M54="X",TRATAMENTO!E479 &amp; " ||| ","") &amp;
IF(Med_X_Riscos!M55="X",TRATAMENTO!E489 &amp; " ||| ","") &amp;
IF(Med_X_Riscos!M56="X",TRATAMENTO!E499 &amp; " ||| ","") &amp;
IF(Med_X_Riscos!M57="X",TRATAMENTO!E509 &amp; " ||| ","")</f>
        <v/>
      </c>
      <c r="G117" s="75" t="e">
        <f>SEARCH(" ||| ",$F$117,1)</f>
        <v>#VALUE!</v>
      </c>
      <c r="H117" s="91" t="str">
        <f>IF(ISERROR(G117),"",MID(F117,1,G117-1))</f>
        <v/>
      </c>
      <c r="I117" s="218" t="str">
        <f>IF(Med_X_Riscos!M7="X",TRATAMENTO!L9&amp; " ||| ","") &amp;
IF(Med_X_Riscos!M8="X",TRATAMENTO!L19&amp; " ||| ","") &amp;
IF(Med_X_Riscos!M9="X",TRATAMENTO!L29&amp; " ||| ","") &amp;
IF(Med_X_Riscos!M10="X",TRATAMENTO!L39&amp; " ||| ","") &amp;
IF(Med_X_Riscos!M11="X",TRATAMENTO!L49&amp; " ||| ","") &amp;
IF(Med_X_Riscos!M12="X",TRATAMENTO!L59&amp; " ||| ","") &amp;
IF(Med_X_Riscos!M13="X",TRATAMENTO!L69&amp; " ||| ","") &amp;
IF(Med_X_Riscos!M14="X",TRATAMENTO!L79&amp; " ||| ","") &amp;
IF(Med_X_Riscos!M15="X",TRATAMENTO!L89&amp; " ||| ","") &amp;
IF(Med_X_Riscos!M16="X",TRATAMENTO!L99&amp; " ||| ","") &amp;
IF(Med_X_Riscos!M17="X",TRATAMENTO!L109&amp; " ||| ","") &amp;
IF(Med_X_Riscos!M18="X",TRATAMENTO!L119&amp; " ||| ","") &amp;
IF(Med_X_Riscos!M19="X",TRATAMENTO!L129&amp; " ||| ","") &amp;
IF(Med_X_Riscos!M20="X",TRATAMENTO!L139&amp; " ||| ","") &amp;
IF(Med_X_Riscos!M21="X",TRATAMENTO!L149&amp; " ||| ","") &amp;
IF(Med_X_Riscos!M22="X",TRATAMENTO!L159&amp; " ||| ","") &amp;
IF(Med_X_Riscos!M23="X",TRATAMENTO!L169&amp; " ||| ","") &amp;
IF(Med_X_Riscos!M24="X",TRATAMENTO!L179&amp; " ||| ","") &amp;
IF(Med_X_Riscos!M25="X",TRATAMENTO!L189&amp; " ||| ","") &amp;
IF(Med_X_Riscos!M26="X",TRATAMENTO!L199&amp; " ||| ","") &amp;
IF(Med_X_Riscos!M27="X",TRATAMENTO!L209&amp; " ||| ","") &amp;
IF(Med_X_Riscos!M28="X",TRATAMENTO!L219&amp; " ||| ","") &amp;
IF(Med_X_Riscos!M29="X",TRATAMENTO!L229&amp; " ||| ","") &amp;
IF(Med_X_Riscos!M30="X",TRATAMENTO!L239&amp; " ||| ","") &amp;
IF(Med_X_Riscos!M31="X",TRATAMENTO!L249&amp; " ||| ","") &amp;
IF(Med_X_Riscos!M32="X",TRATAMENTO!L259&amp; " ||| ","") &amp;
IF(Med_X_Riscos!M33="X",TRATAMENTO!L269&amp; " ||| ","") &amp;
IF(Med_X_Riscos!M34="X",TRATAMENTO!L279&amp; " ||| ","") &amp;
IF(Med_X_Riscos!M35="X",TRATAMENTO!L289&amp; " ||| ","") &amp;
IF(Med_X_Riscos!M36="X",TRATAMENTO!L299&amp; " ||| ","") &amp;
IF(Med_X_Riscos!M37="X",TRATAMENTO!L309&amp; " ||| ","") &amp;
IF(Med_X_Riscos!M38="X",TRATAMENTO!L319&amp; " ||| ","") &amp;
IF(Med_X_Riscos!M39="X",TRATAMENTO!L329&amp; " ||| ","") &amp;
IF(Med_X_Riscos!M40="X",TRATAMENTO!L339&amp; " ||| ","") &amp;
IF(Med_X_Riscos!M41="X",TRATAMENTO!L349&amp; " ||| ","") &amp;
IF(Med_X_Riscos!M42="X",TRATAMENTO!L359&amp; " ||| ","") &amp;
IF(Med_X_Riscos!M43="X",TRATAMENTO!L369&amp; " ||| ","") &amp;
IF(Med_X_Riscos!M44="X",TRATAMENTO!L379&amp; " ||| ","") &amp;
IF(Med_X_Riscos!M45="X",TRATAMENTO!L389&amp; " ||| ","") &amp;
IF(Med_X_Riscos!M46="X",TRATAMENTO!L399&amp; " ||| ","") &amp;
IF(Med_X_Riscos!M47="X",TRATAMENTO!L409&amp; " ||| ","") &amp;
IF(Med_X_Riscos!M48="X",TRATAMENTO!L419&amp; " ||| ","") &amp;
IF(Med_X_Riscos!M49="X",TRATAMENTO!L429&amp; " ||| ","") &amp;
IF(Med_X_Riscos!M50="X",TRATAMENTO!L439&amp; " ||| ","") &amp;
IF(Med_X_Riscos!M51="X",TRATAMENTO!L449&amp; " ||| ","") &amp;
IF(Med_X_Riscos!M52="X",TRATAMENTO!L459&amp; " ||| ","") &amp;
IF(Med_X_Riscos!M53="X",TRATAMENTO!L469&amp; " ||| ","") &amp;
IF(Med_X_Riscos!M54="X",TRATAMENTO!L479&amp; " ||| ","") &amp;
IF(Med_X_Riscos!M55="X",TRATAMENTO!L489&amp; " ||| ","") &amp;
IF(Med_X_Riscos!M56="X",TRATAMENTO!L499&amp; " ||| ","") &amp;
IF(Med_X_Riscos!M57="X",TRATAMENTO!L509&amp; " ||| ","")</f>
        <v/>
      </c>
      <c r="J117" s="91" t="e">
        <f>SEARCH(" ||| ",$I$117,1)</f>
        <v>#VALUE!</v>
      </c>
      <c r="K117" s="91" t="str">
        <f>IF(ISERROR(J117),"",MID($I$117,1,J117-1))</f>
        <v/>
      </c>
      <c r="L117" s="76"/>
      <c r="M117" s="92" t="str">
        <f t="shared" si="46"/>
        <v/>
      </c>
      <c r="N117" s="78" t="str">
        <f>IF(M117="","", VLOOKUP(M117,TRATAMENTO!$AF$9:$AG$518,2,FALSE()))</f>
        <v/>
      </c>
      <c r="O117" s="79" t="str">
        <f t="shared" si="47"/>
        <v/>
      </c>
    </row>
    <row r="118" spans="1:15" ht="47.25" customHeight="1" x14ac:dyDescent="0.25">
      <c r="A118" s="93" t="str">
        <f>IF(RISCOS!E120="","",RISCOS!E120)</f>
        <v/>
      </c>
      <c r="B118" s="218"/>
      <c r="C118" s="218"/>
      <c r="D118" s="218"/>
      <c r="E118" s="219"/>
      <c r="F118" s="218"/>
      <c r="G118" s="74" t="e">
        <f t="shared" ref="G118:G126" si="52">SEARCH(" ||| ",$F$117,G117+1)</f>
        <v>#VALUE!</v>
      </c>
      <c r="H118" s="74" t="str">
        <f t="shared" ref="H118:H126" si="53">IF(ISERROR(G118),"", MID($F$27,G117+5,G118-G117-5))</f>
        <v/>
      </c>
      <c r="I118" s="218"/>
      <c r="J118" s="94" t="e">
        <f t="shared" ref="J118:J126" si="54">SEARCH(" ||| ",$I$117,J117+1)</f>
        <v>#VALUE!</v>
      </c>
      <c r="K118" s="94" t="str">
        <f t="shared" ref="K118:K126" si="55">IF(ISERROR(J118),"",MID($I$117,J117+5,J118-J117-5))</f>
        <v/>
      </c>
      <c r="L118" s="80"/>
      <c r="M118" s="95" t="str">
        <f t="shared" si="46"/>
        <v/>
      </c>
      <c r="N118" s="82" t="str">
        <f>IF(M118="","", VLOOKUP(M118,TRATAMENTO!$AF$9:$AG$518,2,FALSE()))</f>
        <v/>
      </c>
      <c r="O118" s="83" t="str">
        <f t="shared" si="47"/>
        <v/>
      </c>
    </row>
    <row r="119" spans="1:15" ht="47.25" customHeight="1" x14ac:dyDescent="0.25">
      <c r="A119" s="93" t="str">
        <f>IF(RISCOS!E121="","",RISCOS!E121)</f>
        <v/>
      </c>
      <c r="B119" s="218"/>
      <c r="C119" s="218"/>
      <c r="D119" s="218"/>
      <c r="E119" s="219"/>
      <c r="F119" s="218"/>
      <c r="G119" s="74" t="e">
        <f t="shared" si="52"/>
        <v>#VALUE!</v>
      </c>
      <c r="H119" s="74" t="str">
        <f t="shared" si="53"/>
        <v/>
      </c>
      <c r="I119" s="218"/>
      <c r="J119" s="94" t="e">
        <f t="shared" si="54"/>
        <v>#VALUE!</v>
      </c>
      <c r="K119" s="94" t="str">
        <f t="shared" si="55"/>
        <v/>
      </c>
      <c r="L119" s="80"/>
      <c r="M119" s="95" t="str">
        <f t="shared" si="46"/>
        <v/>
      </c>
      <c r="N119" s="82" t="str">
        <f>IF(M119="","", VLOOKUP(M119,TRATAMENTO!$AF$9:$AG$518,2,FALSE()))</f>
        <v/>
      </c>
      <c r="O119" s="83" t="str">
        <f t="shared" si="47"/>
        <v/>
      </c>
    </row>
    <row r="120" spans="1:15" ht="47.25" customHeight="1" x14ac:dyDescent="0.25">
      <c r="A120" s="93" t="str">
        <f>IF(RISCOS!E122="","",RISCOS!E122)</f>
        <v/>
      </c>
      <c r="B120" s="218"/>
      <c r="C120" s="218"/>
      <c r="D120" s="218"/>
      <c r="E120" s="219"/>
      <c r="F120" s="218"/>
      <c r="G120" s="74" t="e">
        <f t="shared" si="52"/>
        <v>#VALUE!</v>
      </c>
      <c r="H120" s="74" t="str">
        <f t="shared" si="53"/>
        <v/>
      </c>
      <c r="I120" s="218"/>
      <c r="J120" s="94" t="e">
        <f t="shared" si="54"/>
        <v>#VALUE!</v>
      </c>
      <c r="K120" s="94" t="str">
        <f t="shared" si="55"/>
        <v/>
      </c>
      <c r="L120" s="80"/>
      <c r="M120" s="95" t="str">
        <f t="shared" si="46"/>
        <v/>
      </c>
      <c r="N120" s="82" t="str">
        <f>IF(M120="","", VLOOKUP(M120,TRATAMENTO!$AF$9:$AG$518,2,FALSE()))</f>
        <v/>
      </c>
      <c r="O120" s="83" t="str">
        <f t="shared" si="47"/>
        <v/>
      </c>
    </row>
    <row r="121" spans="1:15" ht="47.25" customHeight="1" x14ac:dyDescent="0.25">
      <c r="A121" s="93" t="str">
        <f>IF(RISCOS!E123="","",RISCOS!E123)</f>
        <v/>
      </c>
      <c r="B121" s="218"/>
      <c r="C121" s="218"/>
      <c r="D121" s="218"/>
      <c r="E121" s="219"/>
      <c r="F121" s="218"/>
      <c r="G121" s="74" t="e">
        <f t="shared" si="52"/>
        <v>#VALUE!</v>
      </c>
      <c r="H121" s="74" t="str">
        <f t="shared" si="53"/>
        <v/>
      </c>
      <c r="I121" s="218"/>
      <c r="J121" s="94" t="e">
        <f t="shared" si="54"/>
        <v>#VALUE!</v>
      </c>
      <c r="K121" s="94" t="str">
        <f t="shared" si="55"/>
        <v/>
      </c>
      <c r="L121" s="80"/>
      <c r="M121" s="95" t="str">
        <f t="shared" si="46"/>
        <v/>
      </c>
      <c r="N121" s="82" t="str">
        <f>IF(M121="","", VLOOKUP(M121,TRATAMENTO!$AF$9:$AG$518,2,FALSE()))</f>
        <v/>
      </c>
      <c r="O121" s="83" t="str">
        <f t="shared" si="47"/>
        <v/>
      </c>
    </row>
    <row r="122" spans="1:15" ht="47.25" customHeight="1" x14ac:dyDescent="0.25">
      <c r="A122" s="93" t="str">
        <f>IF(RISCOS!E124="","",RISCOS!E124)</f>
        <v/>
      </c>
      <c r="B122" s="218"/>
      <c r="C122" s="218"/>
      <c r="D122" s="218"/>
      <c r="E122" s="219"/>
      <c r="F122" s="218"/>
      <c r="G122" s="74" t="e">
        <f t="shared" si="52"/>
        <v>#VALUE!</v>
      </c>
      <c r="H122" s="74" t="str">
        <f t="shared" si="53"/>
        <v/>
      </c>
      <c r="I122" s="218"/>
      <c r="J122" s="94" t="e">
        <f t="shared" si="54"/>
        <v>#VALUE!</v>
      </c>
      <c r="K122" s="94" t="str">
        <f t="shared" si="55"/>
        <v/>
      </c>
      <c r="L122" s="80"/>
      <c r="M122" s="95" t="str">
        <f t="shared" si="46"/>
        <v/>
      </c>
      <c r="N122" s="82" t="str">
        <f>IF(M122="","", VLOOKUP(M122,TRATAMENTO!$AF$9:$AG$518,2,FALSE()))</f>
        <v/>
      </c>
      <c r="O122" s="83" t="str">
        <f t="shared" si="47"/>
        <v/>
      </c>
    </row>
    <row r="123" spans="1:15" ht="47.25" customHeight="1" x14ac:dyDescent="0.25">
      <c r="A123" s="93" t="str">
        <f>IF(RISCOS!E125="","",RISCOS!E125)</f>
        <v/>
      </c>
      <c r="B123" s="218"/>
      <c r="C123" s="218"/>
      <c r="D123" s="218"/>
      <c r="E123" s="219"/>
      <c r="F123" s="218"/>
      <c r="G123" s="74" t="e">
        <f t="shared" si="52"/>
        <v>#VALUE!</v>
      </c>
      <c r="H123" s="74" t="str">
        <f t="shared" si="53"/>
        <v/>
      </c>
      <c r="I123" s="218"/>
      <c r="J123" s="94" t="e">
        <f t="shared" si="54"/>
        <v>#VALUE!</v>
      </c>
      <c r="K123" s="94" t="str">
        <f t="shared" si="55"/>
        <v/>
      </c>
      <c r="L123" s="80"/>
      <c r="M123" s="95" t="str">
        <f t="shared" si="46"/>
        <v/>
      </c>
      <c r="N123" s="82" t="str">
        <f>IF(M123="","", VLOOKUP(M123,TRATAMENTO!$AF$9:$AG$518,2,FALSE()))</f>
        <v/>
      </c>
      <c r="O123" s="83" t="str">
        <f t="shared" si="47"/>
        <v/>
      </c>
    </row>
    <row r="124" spans="1:15" ht="47.25" customHeight="1" x14ac:dyDescent="0.25">
      <c r="A124" s="93" t="str">
        <f>IF(RISCOS!E126="","",RISCOS!E126)</f>
        <v/>
      </c>
      <c r="B124" s="218"/>
      <c r="C124" s="218"/>
      <c r="D124" s="218"/>
      <c r="E124" s="219"/>
      <c r="F124" s="218"/>
      <c r="G124" s="74" t="e">
        <f t="shared" si="52"/>
        <v>#VALUE!</v>
      </c>
      <c r="H124" s="74" t="str">
        <f t="shared" si="53"/>
        <v/>
      </c>
      <c r="I124" s="218"/>
      <c r="J124" s="94" t="e">
        <f t="shared" si="54"/>
        <v>#VALUE!</v>
      </c>
      <c r="K124" s="94" t="str">
        <f t="shared" si="55"/>
        <v/>
      </c>
      <c r="L124" s="80"/>
      <c r="M124" s="95" t="str">
        <f t="shared" si="46"/>
        <v/>
      </c>
      <c r="N124" s="82" t="str">
        <f>IF(M124="","", VLOOKUP(M124,TRATAMENTO!$AF$9:$AG$518,2,FALSE()))</f>
        <v/>
      </c>
      <c r="O124" s="83" t="str">
        <f t="shared" si="47"/>
        <v/>
      </c>
    </row>
    <row r="125" spans="1:15" ht="47.25" customHeight="1" x14ac:dyDescent="0.25">
      <c r="A125" s="93" t="str">
        <f>IF(RISCOS!E127="","",RISCOS!E127)</f>
        <v/>
      </c>
      <c r="B125" s="218"/>
      <c r="C125" s="218"/>
      <c r="D125" s="218"/>
      <c r="E125" s="219"/>
      <c r="F125" s="218"/>
      <c r="G125" s="74" t="e">
        <f t="shared" si="52"/>
        <v>#VALUE!</v>
      </c>
      <c r="H125" s="74" t="str">
        <f t="shared" si="53"/>
        <v/>
      </c>
      <c r="I125" s="218"/>
      <c r="J125" s="94" t="e">
        <f t="shared" si="54"/>
        <v>#VALUE!</v>
      </c>
      <c r="K125" s="94" t="str">
        <f t="shared" si="55"/>
        <v/>
      </c>
      <c r="L125" s="80"/>
      <c r="M125" s="95" t="str">
        <f t="shared" si="46"/>
        <v/>
      </c>
      <c r="N125" s="82" t="str">
        <f>IF(M125="","", VLOOKUP(M125,TRATAMENTO!$AF$9:$AG$518,2,FALSE()))</f>
        <v/>
      </c>
      <c r="O125" s="83" t="str">
        <f t="shared" si="47"/>
        <v/>
      </c>
    </row>
    <row r="126" spans="1:15" ht="47.25" customHeight="1" x14ac:dyDescent="0.25">
      <c r="A126" s="96" t="str">
        <f>IF(RISCOS!E128="","",RISCOS!E128)</f>
        <v/>
      </c>
      <c r="B126" s="218"/>
      <c r="C126" s="218"/>
      <c r="D126" s="218"/>
      <c r="E126" s="219"/>
      <c r="F126" s="218"/>
      <c r="G126" s="85" t="e">
        <f t="shared" si="52"/>
        <v>#VALUE!</v>
      </c>
      <c r="H126" s="85" t="str">
        <f t="shared" si="53"/>
        <v/>
      </c>
      <c r="I126" s="218"/>
      <c r="J126" s="97" t="e">
        <f t="shared" si="54"/>
        <v>#VALUE!</v>
      </c>
      <c r="K126" s="97" t="str">
        <f t="shared" si="55"/>
        <v/>
      </c>
      <c r="L126" s="86"/>
      <c r="M126" s="98" t="str">
        <f t="shared" si="46"/>
        <v/>
      </c>
      <c r="N126" s="88" t="str">
        <f>IF(M126="","", VLOOKUP(M126,TRATAMENTO!$AF$9:$AG$518,2,FALSE()))</f>
        <v/>
      </c>
      <c r="O126" s="89" t="str">
        <f t="shared" si="47"/>
        <v/>
      </c>
    </row>
    <row r="127" spans="1:15" ht="47.25" customHeight="1" x14ac:dyDescent="0.25">
      <c r="A127" s="90" t="str">
        <f>IF(RISCOS!E129="","",RISCOS!E129)</f>
        <v/>
      </c>
      <c r="B127" s="218">
        <f>RISCOS!I129</f>
        <v>0</v>
      </c>
      <c r="C127" s="218">
        <f>RISCOS!D129</f>
        <v>0</v>
      </c>
      <c r="D127" s="218">
        <f>RISCOS!J129</f>
        <v>0</v>
      </c>
      <c r="E127" s="219">
        <f>RISCOS!G129</f>
        <v>0</v>
      </c>
      <c r="F127" s="218" t="str">
        <f>IF(Med_X_Riscos!N7="X",TRATAMENTO!E9 &amp; " ||| ","") &amp;
IF(Med_X_Riscos!N8="X",TRATAMENTO!E19 &amp; " ||| ","") &amp;
IF(Med_X_Riscos!N9="X",TRATAMENTO!E29 &amp; " ||| ","") &amp;
IF(Med_X_Riscos!N10="X",TRATAMENTO!E39 &amp; " ||| ","") &amp;
IF(Med_X_Riscos!N11="X",TRATAMENTO!E49 &amp; " ||| ","") &amp;
IF(Med_X_Riscos!N12="X",TRATAMENTO!E59 &amp; " ||| ","") &amp;
IF(Med_X_Riscos!N13="X",TRATAMENTO!E69 &amp; " ||| ","") &amp;
IF(Med_X_Riscos!N14="X",TRATAMENTO!E79 &amp; " ||| ","") &amp;
IF(Med_X_Riscos!N15="X",TRATAMENTO!E89 &amp; " ||| ","") &amp;
IF(Med_X_Riscos!N16="X",TRATAMENTO!E99 &amp; " ||| ","") &amp;
IF(Med_X_Riscos!N17="X",TRATAMENTO!E109 &amp; " ||| ","") &amp;
IF(Med_X_Riscos!N18="X",TRATAMENTO!E119 &amp; " ||| ","") &amp;
IF(Med_X_Riscos!N19="X",TRATAMENTO!E129 &amp; " ||| ","") &amp;
IF(Med_X_Riscos!N20="X",TRATAMENTO!E139 &amp; " ||| ","") &amp;
IF(Med_X_Riscos!N21="X",TRATAMENTO!E149 &amp; " ||| ","") &amp;
IF(Med_X_Riscos!N22="X",TRATAMENTO!E159 &amp; " ||| ","") &amp;
IF(Med_X_Riscos!N23="X",TRATAMENTO!E169 &amp; " ||| ","") &amp;
IF(Med_X_Riscos!N24="X",TRATAMENTO!E179 &amp; " ||| ","") &amp;
IF(Med_X_Riscos!N25="X",TRATAMENTO!E189 &amp; " ||| ","") &amp;
IF(Med_X_Riscos!N26="X",TRATAMENTO!E199 &amp; " ||| ","") &amp;
IF(Med_X_Riscos!N27="X",TRATAMENTO!E209 &amp; " ||| ","") &amp;
IF(Med_X_Riscos!N28="X",TRATAMENTO!E219 &amp; " ||| ","") &amp;
IF(Med_X_Riscos!N29="X",TRATAMENTO!E229 &amp; " ||| ","") &amp;
IF(Med_X_Riscos!N30="X",TRATAMENTO!E239 &amp; " ||| ","") &amp;
IF(Med_X_Riscos!N31="X",TRATAMENTO!E249 &amp; " ||| ","") &amp;
IF(Med_X_Riscos!N32="X",TRATAMENTO!E259 &amp; " ||| ","") &amp;
IF(Med_X_Riscos!N33="X",TRATAMENTO!E269 &amp; " ||| ","") &amp;
IF(Med_X_Riscos!N34="X",TRATAMENTO!E279 &amp; " ||| ","") &amp;
IF(Med_X_Riscos!N35="X",TRATAMENTO!E289 &amp; " ||| ","") &amp;
IF(Med_X_Riscos!N36="X",TRATAMENTO!E299 &amp; " ||| ","") &amp;
IF(Med_X_Riscos!N37="X",TRATAMENTO!E309 &amp; " ||| ","") &amp;
IF(Med_X_Riscos!N38="X",TRATAMENTO!E319 &amp; " ||| ","") &amp;
IF(Med_X_Riscos!N39="X",TRATAMENTO!E329 &amp; " ||| ","") &amp;
IF(Med_X_Riscos!N40="X",TRATAMENTO!E339 &amp; " ||| ","") &amp;
IF(Med_X_Riscos!N41="X",TRATAMENTO!E349 &amp; " ||| ","") &amp;
IF(Med_X_Riscos!N42="X",TRATAMENTO!E359 &amp; " ||| ","") &amp;
IF(Med_X_Riscos!N43="X",TRATAMENTO!E369 &amp; " ||| ","") &amp;
IF(Med_X_Riscos!N44="X",TRATAMENTO!E379 &amp; " ||| ","") &amp;
IF(Med_X_Riscos!N45="X",TRATAMENTO!E389 &amp; " ||| ","") &amp;
IF(Med_X_Riscos!N46="X",TRATAMENTO!E399 &amp; " ||| ","") &amp;
IF(Med_X_Riscos!N47="X",TRATAMENTO!E409 &amp; " ||| ","") &amp;
IF(Med_X_Riscos!N48="X",TRATAMENTO!E419 &amp; " ||| ","") &amp;
IF(Med_X_Riscos!N49="X",TRATAMENTO!E429 &amp; " ||| ","") &amp;
IF(Med_X_Riscos!N50="X",TRATAMENTO!E439 &amp; " ||| ","") &amp;
IF(Med_X_Riscos!N51="X",TRATAMENTO!E449 &amp; " ||| ","") &amp;
IF(Med_X_Riscos!N52="X",TRATAMENTO!E459 &amp; " ||| ","") &amp;
IF(Med_X_Riscos!N53="X",TRATAMENTO!E469 &amp; " ||| ","") &amp;
IF(Med_X_Riscos!N54="X",TRATAMENTO!E479 &amp; " ||| ","") &amp;
IF(Med_X_Riscos!N55="X",TRATAMENTO!E489 &amp; " ||| ","") &amp;
IF(Med_X_Riscos!N56="X",TRATAMENTO!E499 &amp; " ||| ","") &amp;
IF(Med_X_Riscos!N57="X",TRATAMENTO!E509 &amp; " ||| ","")</f>
        <v/>
      </c>
      <c r="G127" s="75" t="e">
        <f>SEARCH(" ||| ",$F$127,1)</f>
        <v>#VALUE!</v>
      </c>
      <c r="H127" s="91" t="str">
        <f>IF(ISERROR(G127),"",MID(F127,1,G127-1))</f>
        <v/>
      </c>
      <c r="I127" s="218" t="str">
        <f>IF(Med_X_Riscos!N7="X",TRATAMENTO!L9&amp; " ||| ","") &amp;
IF(Med_X_Riscos!N8="X",TRATAMENTO!L19&amp; " ||| ","") &amp;
IF(Med_X_Riscos!N9="X",TRATAMENTO!L29&amp; " ||| ","") &amp;
IF(Med_X_Riscos!N10="X",TRATAMENTO!L39&amp; " ||| ","") &amp;
IF(Med_X_Riscos!N11="X",TRATAMENTO!L49&amp; " ||| ","") &amp;
IF(Med_X_Riscos!N12="X",TRATAMENTO!L59&amp; " ||| ","") &amp;
IF(Med_X_Riscos!N13="X",TRATAMENTO!L69&amp; " ||| ","") &amp;
IF(Med_X_Riscos!N14="X",TRATAMENTO!L79&amp; " ||| ","") &amp;
IF(Med_X_Riscos!N15="X",TRATAMENTO!L89&amp; " ||| ","") &amp;
IF(Med_X_Riscos!N16="X",TRATAMENTO!L99&amp; " ||| ","") &amp;
IF(Med_X_Riscos!N17="X",TRATAMENTO!L109&amp; " ||| ","") &amp;
IF(Med_X_Riscos!N18="X",TRATAMENTO!L119&amp; " ||| ","") &amp;
IF(Med_X_Riscos!N19="X",TRATAMENTO!L129&amp; " ||| ","") &amp;
IF(Med_X_Riscos!N20="X",TRATAMENTO!L139&amp; " ||| ","") &amp;
IF(Med_X_Riscos!N21="X",TRATAMENTO!L149&amp; " ||| ","") &amp;
IF(Med_X_Riscos!N22="X",TRATAMENTO!L159&amp; " ||| ","") &amp;
IF(Med_X_Riscos!N23="X",TRATAMENTO!L169&amp; " ||| ","") &amp;
IF(Med_X_Riscos!N24="X",TRATAMENTO!L179&amp; " ||| ","") &amp;
IF(Med_X_Riscos!N25="X",TRATAMENTO!L189&amp; " ||| ","") &amp;
IF(Med_X_Riscos!N26="X",TRATAMENTO!L199&amp; " ||| ","") &amp;
IF(Med_X_Riscos!N27="X",TRATAMENTO!L209&amp; " ||| ","") &amp;
IF(Med_X_Riscos!N28="X",TRATAMENTO!L219&amp; " ||| ","") &amp;
IF(Med_X_Riscos!N29="X",TRATAMENTO!L229&amp; " ||| ","") &amp;
IF(Med_X_Riscos!N30="X",TRATAMENTO!L239&amp; " ||| ","") &amp;
IF(Med_X_Riscos!N31="X",TRATAMENTO!L249&amp; " ||| ","") &amp;
IF(Med_X_Riscos!N32="X",TRATAMENTO!L259&amp; " ||| ","") &amp;
IF(Med_X_Riscos!N33="X",TRATAMENTO!L269&amp; " ||| ","") &amp;
IF(Med_X_Riscos!N34="X",TRATAMENTO!L279&amp; " ||| ","") &amp;
IF(Med_X_Riscos!N35="X",TRATAMENTO!L289&amp; " ||| ","") &amp;
IF(Med_X_Riscos!N36="X",TRATAMENTO!L299&amp; " ||| ","") &amp;
IF(Med_X_Riscos!N37="X",TRATAMENTO!L309&amp; " ||| ","") &amp;
IF(Med_X_Riscos!N38="X",TRATAMENTO!L319&amp; " ||| ","") &amp;
IF(Med_X_Riscos!N39="X",TRATAMENTO!L329&amp; " ||| ","") &amp;
IF(Med_X_Riscos!N40="X",TRATAMENTO!L339&amp; " ||| ","") &amp;
IF(Med_X_Riscos!N41="X",TRATAMENTO!L349&amp; " ||| ","") &amp;
IF(Med_X_Riscos!N42="X",TRATAMENTO!L359&amp; " ||| ","") &amp;
IF(Med_X_Riscos!N43="X",TRATAMENTO!L369&amp; " ||| ","") &amp;
IF(Med_X_Riscos!N44="X",TRATAMENTO!L379&amp; " ||| ","") &amp;
IF(Med_X_Riscos!N45="X",TRATAMENTO!L389&amp; " ||| ","") &amp;
IF(Med_X_Riscos!N46="X",TRATAMENTO!L399&amp; " ||| ","") &amp;
IF(Med_X_Riscos!N47="X",TRATAMENTO!L409&amp; " ||| ","") &amp;
IF(Med_X_Riscos!N48="X",TRATAMENTO!L419&amp; " ||| ","") &amp;
IF(Med_X_Riscos!N49="X",TRATAMENTO!L429&amp; " ||| ","") &amp;
IF(Med_X_Riscos!N50="X",TRATAMENTO!L439&amp; " ||| ","") &amp;
IF(Med_X_Riscos!N51="X",TRATAMENTO!L449&amp; " ||| ","") &amp;
IF(Med_X_Riscos!N52="X",TRATAMENTO!L459&amp; " ||| ","") &amp;
IF(Med_X_Riscos!N53="X",TRATAMENTO!L469&amp; " ||| ","") &amp;
IF(Med_X_Riscos!N54="X",TRATAMENTO!L479&amp; " ||| ","") &amp;
IF(Med_X_Riscos!N55="X",TRATAMENTO!L489&amp; " ||| ","") &amp;
IF(Med_X_Riscos!N56="X",TRATAMENTO!L499&amp; " ||| ","") &amp;
IF(Med_X_Riscos!N57="X",TRATAMENTO!L509&amp; " ||| ","")</f>
        <v/>
      </c>
      <c r="J127" s="91" t="e">
        <f>SEARCH(" ||| ",$I$127,1)</f>
        <v>#VALUE!</v>
      </c>
      <c r="K127" s="91" t="str">
        <f>IF(ISERROR(J127),"",MID($I$127,1,J127-1))</f>
        <v/>
      </c>
      <c r="L127" s="76"/>
      <c r="M127" s="92" t="str">
        <f t="shared" si="46"/>
        <v/>
      </c>
      <c r="N127" s="78" t="str">
        <f>IF(M127="","", VLOOKUP(M127,TRATAMENTO!$AF$9:$AG$518,2,FALSE()))</f>
        <v/>
      </c>
      <c r="O127" s="79" t="str">
        <f t="shared" si="47"/>
        <v/>
      </c>
    </row>
    <row r="128" spans="1:15" ht="47.25" customHeight="1" x14ac:dyDescent="0.25">
      <c r="A128" s="93" t="str">
        <f>IF(RISCOS!E130="","",RISCOS!E130)</f>
        <v/>
      </c>
      <c r="B128" s="218"/>
      <c r="C128" s="218"/>
      <c r="D128" s="218"/>
      <c r="E128" s="219"/>
      <c r="F128" s="218"/>
      <c r="G128" s="74" t="e">
        <f t="shared" ref="G128:G136" si="56">SEARCH(" ||| ",$F$127,G127+1)</f>
        <v>#VALUE!</v>
      </c>
      <c r="H128" s="74" t="str">
        <f t="shared" ref="H128:H136" si="57">IF(ISERROR(G128),"", MID($F$27,G127+5,G128-G127-5))</f>
        <v/>
      </c>
      <c r="I128" s="218"/>
      <c r="J128" s="94" t="e">
        <f t="shared" ref="J128:J136" si="58">SEARCH(" ||| ",$I$127,J127+1)</f>
        <v>#VALUE!</v>
      </c>
      <c r="K128" s="94" t="str">
        <f t="shared" ref="K128:K136" si="59">IF(ISERROR(J128),"",MID($I$127,J127+5,J128-J127-5))</f>
        <v/>
      </c>
      <c r="L128" s="80"/>
      <c r="M128" s="95" t="str">
        <f t="shared" si="46"/>
        <v/>
      </c>
      <c r="N128" s="82" t="str">
        <f>IF(M128="","", VLOOKUP(M128,TRATAMENTO!$AF$9:$AG$518,2,FALSE()))</f>
        <v/>
      </c>
      <c r="O128" s="83" t="str">
        <f t="shared" si="47"/>
        <v/>
      </c>
    </row>
    <row r="129" spans="1:15" ht="47.25" customHeight="1" x14ac:dyDescent="0.25">
      <c r="A129" s="93" t="str">
        <f>IF(RISCOS!E131="","",RISCOS!E131)</f>
        <v/>
      </c>
      <c r="B129" s="218"/>
      <c r="C129" s="218"/>
      <c r="D129" s="218"/>
      <c r="E129" s="219"/>
      <c r="F129" s="218"/>
      <c r="G129" s="74" t="e">
        <f t="shared" si="56"/>
        <v>#VALUE!</v>
      </c>
      <c r="H129" s="74" t="str">
        <f t="shared" si="57"/>
        <v/>
      </c>
      <c r="I129" s="218"/>
      <c r="J129" s="94" t="e">
        <f t="shared" si="58"/>
        <v>#VALUE!</v>
      </c>
      <c r="K129" s="94" t="str">
        <f t="shared" si="59"/>
        <v/>
      </c>
      <c r="L129" s="80"/>
      <c r="M129" s="95" t="str">
        <f t="shared" si="46"/>
        <v/>
      </c>
      <c r="N129" s="82" t="str">
        <f>IF(M129="","", VLOOKUP(M129,TRATAMENTO!$AF$9:$AG$518,2,FALSE()))</f>
        <v/>
      </c>
      <c r="O129" s="83" t="str">
        <f t="shared" si="47"/>
        <v/>
      </c>
    </row>
    <row r="130" spans="1:15" ht="47.25" customHeight="1" x14ac:dyDescent="0.25">
      <c r="A130" s="93" t="str">
        <f>IF(RISCOS!E132="","",RISCOS!E132)</f>
        <v/>
      </c>
      <c r="B130" s="218"/>
      <c r="C130" s="218"/>
      <c r="D130" s="218"/>
      <c r="E130" s="219"/>
      <c r="F130" s="218"/>
      <c r="G130" s="74" t="e">
        <f t="shared" si="56"/>
        <v>#VALUE!</v>
      </c>
      <c r="H130" s="74" t="str">
        <f t="shared" si="57"/>
        <v/>
      </c>
      <c r="I130" s="218"/>
      <c r="J130" s="94" t="e">
        <f t="shared" si="58"/>
        <v>#VALUE!</v>
      </c>
      <c r="K130" s="94" t="str">
        <f t="shared" si="59"/>
        <v/>
      </c>
      <c r="L130" s="80"/>
      <c r="M130" s="95" t="str">
        <f t="shared" si="46"/>
        <v/>
      </c>
      <c r="N130" s="82" t="str">
        <f>IF(M130="","", VLOOKUP(M130,TRATAMENTO!$AF$9:$AG$518,2,FALSE()))</f>
        <v/>
      </c>
      <c r="O130" s="83" t="str">
        <f t="shared" si="47"/>
        <v/>
      </c>
    </row>
    <row r="131" spans="1:15" ht="47.25" customHeight="1" x14ac:dyDescent="0.25">
      <c r="A131" s="93" t="str">
        <f>IF(RISCOS!E133="","",RISCOS!E133)</f>
        <v/>
      </c>
      <c r="B131" s="218"/>
      <c r="C131" s="218"/>
      <c r="D131" s="218"/>
      <c r="E131" s="219"/>
      <c r="F131" s="218"/>
      <c r="G131" s="74" t="e">
        <f t="shared" si="56"/>
        <v>#VALUE!</v>
      </c>
      <c r="H131" s="74" t="str">
        <f t="shared" si="57"/>
        <v/>
      </c>
      <c r="I131" s="218"/>
      <c r="J131" s="94" t="e">
        <f t="shared" si="58"/>
        <v>#VALUE!</v>
      </c>
      <c r="K131" s="94" t="str">
        <f t="shared" si="59"/>
        <v/>
      </c>
      <c r="L131" s="80"/>
      <c r="M131" s="95" t="str">
        <f t="shared" si="46"/>
        <v/>
      </c>
      <c r="N131" s="82" t="str">
        <f>IF(M131="","", VLOOKUP(M131,TRATAMENTO!$AF$9:$AG$518,2,FALSE()))</f>
        <v/>
      </c>
      <c r="O131" s="83" t="str">
        <f t="shared" si="47"/>
        <v/>
      </c>
    </row>
    <row r="132" spans="1:15" ht="47.25" customHeight="1" x14ac:dyDescent="0.25">
      <c r="A132" s="93" t="str">
        <f>IF(RISCOS!E134="","",RISCOS!E134)</f>
        <v/>
      </c>
      <c r="B132" s="218"/>
      <c r="C132" s="218"/>
      <c r="D132" s="218"/>
      <c r="E132" s="219"/>
      <c r="F132" s="218"/>
      <c r="G132" s="74" t="e">
        <f t="shared" si="56"/>
        <v>#VALUE!</v>
      </c>
      <c r="H132" s="74" t="str">
        <f t="shared" si="57"/>
        <v/>
      </c>
      <c r="I132" s="218"/>
      <c r="J132" s="94" t="e">
        <f t="shared" si="58"/>
        <v>#VALUE!</v>
      </c>
      <c r="K132" s="94" t="str">
        <f t="shared" si="59"/>
        <v/>
      </c>
      <c r="L132" s="80"/>
      <c r="M132" s="95" t="str">
        <f t="shared" si="46"/>
        <v/>
      </c>
      <c r="N132" s="82" t="str">
        <f>IF(M132="","", VLOOKUP(M132,TRATAMENTO!$AF$9:$AG$518,2,FALSE()))</f>
        <v/>
      </c>
      <c r="O132" s="83" t="str">
        <f t="shared" si="47"/>
        <v/>
      </c>
    </row>
    <row r="133" spans="1:15" ht="47.25" customHeight="1" x14ac:dyDescent="0.25">
      <c r="A133" s="93" t="str">
        <f>IF(RISCOS!E135="","",RISCOS!E135)</f>
        <v/>
      </c>
      <c r="B133" s="218"/>
      <c r="C133" s="218"/>
      <c r="D133" s="218"/>
      <c r="E133" s="219"/>
      <c r="F133" s="218"/>
      <c r="G133" s="74" t="e">
        <f t="shared" si="56"/>
        <v>#VALUE!</v>
      </c>
      <c r="H133" s="74" t="str">
        <f t="shared" si="57"/>
        <v/>
      </c>
      <c r="I133" s="218"/>
      <c r="J133" s="94" t="e">
        <f t="shared" si="58"/>
        <v>#VALUE!</v>
      </c>
      <c r="K133" s="94" t="str">
        <f t="shared" si="59"/>
        <v/>
      </c>
      <c r="L133" s="80"/>
      <c r="M133" s="95" t="str">
        <f t="shared" si="46"/>
        <v/>
      </c>
      <c r="N133" s="82" t="str">
        <f>IF(M133="","", VLOOKUP(M133,TRATAMENTO!$AF$9:$AG$518,2,FALSE()))</f>
        <v/>
      </c>
      <c r="O133" s="83" t="str">
        <f t="shared" si="47"/>
        <v/>
      </c>
    </row>
    <row r="134" spans="1:15" ht="47.25" customHeight="1" x14ac:dyDescent="0.25">
      <c r="A134" s="93" t="str">
        <f>IF(RISCOS!E136="","",RISCOS!E136)</f>
        <v/>
      </c>
      <c r="B134" s="218"/>
      <c r="C134" s="218"/>
      <c r="D134" s="218"/>
      <c r="E134" s="219"/>
      <c r="F134" s="218"/>
      <c r="G134" s="74" t="e">
        <f t="shared" si="56"/>
        <v>#VALUE!</v>
      </c>
      <c r="H134" s="74" t="str">
        <f t="shared" si="57"/>
        <v/>
      </c>
      <c r="I134" s="218"/>
      <c r="J134" s="94" t="e">
        <f t="shared" si="58"/>
        <v>#VALUE!</v>
      </c>
      <c r="K134" s="94" t="str">
        <f t="shared" si="59"/>
        <v/>
      </c>
      <c r="L134" s="80"/>
      <c r="M134" s="95" t="str">
        <f t="shared" si="46"/>
        <v/>
      </c>
      <c r="N134" s="82" t="str">
        <f>IF(M134="","", VLOOKUP(M134,TRATAMENTO!$AF$9:$AG$518,2,FALSE()))</f>
        <v/>
      </c>
      <c r="O134" s="83" t="str">
        <f t="shared" si="47"/>
        <v/>
      </c>
    </row>
    <row r="135" spans="1:15" ht="47.25" customHeight="1" x14ac:dyDescent="0.25">
      <c r="A135" s="93" t="str">
        <f>IF(RISCOS!E137="","",RISCOS!E137)</f>
        <v/>
      </c>
      <c r="B135" s="218"/>
      <c r="C135" s="218"/>
      <c r="D135" s="218"/>
      <c r="E135" s="219"/>
      <c r="F135" s="218"/>
      <c r="G135" s="74" t="e">
        <f t="shared" si="56"/>
        <v>#VALUE!</v>
      </c>
      <c r="H135" s="74" t="str">
        <f t="shared" si="57"/>
        <v/>
      </c>
      <c r="I135" s="218"/>
      <c r="J135" s="94" t="e">
        <f t="shared" si="58"/>
        <v>#VALUE!</v>
      </c>
      <c r="K135" s="94" t="str">
        <f t="shared" si="59"/>
        <v/>
      </c>
      <c r="L135" s="80"/>
      <c r="M135" s="95" t="str">
        <f t="shared" ref="M135:M166" si="60">IF(H135="","", MID(H135,1,4))</f>
        <v/>
      </c>
      <c r="N135" s="82" t="str">
        <f>IF(M135="","", VLOOKUP(M135,TRATAMENTO!$AF$9:$AG$518,2,FALSE()))</f>
        <v/>
      </c>
      <c r="O135" s="83" t="str">
        <f t="shared" ref="O135:O166" si="61">IF(ISERROR(SEARCH("R01",N135,1)),"","R01   ")
&amp; IF(ISERROR(SEARCH("R02",N135,1)),"","R02   ")
&amp; IF(ISERROR(SEARCH("R03",N135,1)),"","R03   ")
&amp; IF(ISERROR(SEARCH("R04",N135,1)),"","R04   ")
&amp; IF(ISERROR(SEARCH("R05",N135,1)),"","R05   ")
&amp; IF(ISERROR(SEARCH("R06",N135,1)),"","R06   ")
&amp; IF(ISERROR(SEARCH("R07",N135,1)),"","R07   ")
&amp; IF(ISERROR(SEARCH("R08",N135,1)),"","R08   ")
&amp; IF(ISERROR(SEARCH("R09",N135,1)),"","R09   ")
&amp; IF(ISERROR(SEARCH("R10",N135,1)),"","R10   ")
&amp; IF(ISERROR(SEARCH("R11",N135,1)),"","R11   ")
&amp; IF(ISERROR(SEARCH("R12",N135,1)),"","R12   ")
&amp; IF(ISERROR(SEARCH("R13",N135,1)),"","R13   ")
&amp; IF(ISERROR(SEARCH("R14",N135,1)),"","R14   ")
&amp; IF(ISERROR(SEARCH("R15",N135,1)),"","R15   ")
&amp; IF(ISERROR(SEARCH("R16",N135,1)),"","R16   ")
&amp; IF(ISERROR(SEARCH("R17",N135,1)),"","R17   ")</f>
        <v/>
      </c>
    </row>
    <row r="136" spans="1:15" ht="47.25" customHeight="1" x14ac:dyDescent="0.25">
      <c r="A136" s="96" t="str">
        <f>IF(RISCOS!E138="","",RISCOS!E138)</f>
        <v/>
      </c>
      <c r="B136" s="218"/>
      <c r="C136" s="218"/>
      <c r="D136" s="218"/>
      <c r="E136" s="219"/>
      <c r="F136" s="218"/>
      <c r="G136" s="85" t="e">
        <f t="shared" si="56"/>
        <v>#VALUE!</v>
      </c>
      <c r="H136" s="85" t="str">
        <f t="shared" si="57"/>
        <v/>
      </c>
      <c r="I136" s="218"/>
      <c r="J136" s="97" t="e">
        <f t="shared" si="58"/>
        <v>#VALUE!</v>
      </c>
      <c r="K136" s="97" t="str">
        <f t="shared" si="59"/>
        <v/>
      </c>
      <c r="L136" s="86"/>
      <c r="M136" s="98" t="str">
        <f t="shared" si="60"/>
        <v/>
      </c>
      <c r="N136" s="88" t="str">
        <f>IF(M136="","", VLOOKUP(M136,TRATAMENTO!$AF$9:$AG$518,2,FALSE()))</f>
        <v/>
      </c>
      <c r="O136" s="89" t="str">
        <f t="shared" si="61"/>
        <v/>
      </c>
    </row>
    <row r="137" spans="1:15" ht="47.25" customHeight="1" x14ac:dyDescent="0.25">
      <c r="A137" s="90" t="str">
        <f>IF(RISCOS!E139="","",RISCOS!E139)</f>
        <v/>
      </c>
      <c r="B137" s="218">
        <f>RISCOS!I139</f>
        <v>0</v>
      </c>
      <c r="C137" s="218">
        <f>RISCOS!D139</f>
        <v>0</v>
      </c>
      <c r="D137" s="218">
        <f>RISCOS!J139</f>
        <v>0</v>
      </c>
      <c r="E137" s="219">
        <f>RISCOS!G139</f>
        <v>0</v>
      </c>
      <c r="F137" s="218" t="str">
        <f>IF(Med_X_Riscos!O7="X",TRATAMENTO!E9 &amp; " ||| ","") &amp;
IF(Med_X_Riscos!O8="X",TRATAMENTO!E19 &amp; " ||| ","") &amp;
IF(Med_X_Riscos!O9="X",TRATAMENTO!E29 &amp; " ||| ","") &amp;
IF(Med_X_Riscos!O10="X",TRATAMENTO!E39 &amp; " ||| ","") &amp;
IF(Med_X_Riscos!O11="X",TRATAMENTO!E49 &amp; " ||| ","") &amp;
IF(Med_X_Riscos!O12="X",TRATAMENTO!E59 &amp; " ||| ","") &amp;
IF(Med_X_Riscos!O13="X",TRATAMENTO!E69 &amp; " ||| ","") &amp;
IF(Med_X_Riscos!O14="X",TRATAMENTO!E79 &amp; " ||| ","") &amp;
IF(Med_X_Riscos!O15="X",TRATAMENTO!E89 &amp; " ||| ","") &amp;
IF(Med_X_Riscos!O16="X",TRATAMENTO!E99 &amp; " ||| ","") &amp;
IF(Med_X_Riscos!O17="X",TRATAMENTO!E109 &amp; " ||| ","") &amp;
IF(Med_X_Riscos!O18="X",TRATAMENTO!E119 &amp; " ||| ","") &amp;
IF(Med_X_Riscos!O19="X",TRATAMENTO!E129 &amp; " ||| ","") &amp;
IF(Med_X_Riscos!O20="X",TRATAMENTO!E139 &amp; " ||| ","") &amp;
IF(Med_X_Riscos!O21="X",TRATAMENTO!E149 &amp; " ||| ","") &amp;
IF(Med_X_Riscos!O22="X",TRATAMENTO!E159 &amp; " ||| ","") &amp;
IF(Med_X_Riscos!O23="X",TRATAMENTO!E169 &amp; " ||| ","") &amp;
IF(Med_X_Riscos!O24="X",TRATAMENTO!E179 &amp; " ||| ","") &amp;
IF(Med_X_Riscos!O25="X",TRATAMENTO!E189 &amp; " ||| ","") &amp;
IF(Med_X_Riscos!O26="X",TRATAMENTO!E199 &amp; " ||| ","") &amp;
IF(Med_X_Riscos!O27="X",TRATAMENTO!E209 &amp; " ||| ","") &amp;
IF(Med_X_Riscos!O28="X",TRATAMENTO!E219 &amp; " ||| ","") &amp;
IF(Med_X_Riscos!O29="X",TRATAMENTO!E229 &amp; " ||| ","") &amp;
IF(Med_X_Riscos!O30="X",TRATAMENTO!E239 &amp; " ||| ","") &amp;
IF(Med_X_Riscos!O31="X",TRATAMENTO!E249 &amp; " ||| ","") &amp;
IF(Med_X_Riscos!O32="X",TRATAMENTO!E259 &amp; " ||| ","") &amp;
IF(Med_X_Riscos!O33="X",TRATAMENTO!E269 &amp; " ||| ","") &amp;
IF(Med_X_Riscos!O34="X",TRATAMENTO!E279 &amp; " ||| ","") &amp;
IF(Med_X_Riscos!O35="X",TRATAMENTO!E289 &amp; " ||| ","") &amp;
IF(Med_X_Riscos!O36="X",TRATAMENTO!E299 &amp; " ||| ","") &amp;
IF(Med_X_Riscos!O37="X",TRATAMENTO!E309 &amp; " ||| ","") &amp;
IF(Med_X_Riscos!O38="X",TRATAMENTO!E319 &amp; " ||| ","") &amp;
IF(Med_X_Riscos!O39="X",TRATAMENTO!E329 &amp; " ||| ","") &amp;
IF(Med_X_Riscos!O40="X",TRATAMENTO!E339 &amp; " ||| ","") &amp;
IF(Med_X_Riscos!O41="X",TRATAMENTO!E349 &amp; " ||| ","") &amp;
IF(Med_X_Riscos!O42="X",TRATAMENTO!E359 &amp; " ||| ","") &amp;
IF(Med_X_Riscos!O43="X",TRATAMENTO!E369 &amp; " ||| ","") &amp;
IF(Med_X_Riscos!O44="X",TRATAMENTO!E379 &amp; " ||| ","") &amp;
IF(Med_X_Riscos!O45="X",TRATAMENTO!E389 &amp; " ||| ","") &amp;
IF(Med_X_Riscos!O46="X",TRATAMENTO!E399 &amp; " ||| ","") &amp;
IF(Med_X_Riscos!O47="X",TRATAMENTO!E409 &amp; " ||| ","") &amp;
IF(Med_X_Riscos!O48="X",TRATAMENTO!E419 &amp; " ||| ","") &amp;
IF(Med_X_Riscos!O49="X",TRATAMENTO!E429 &amp; " ||| ","") &amp;
IF(Med_X_Riscos!O50="X",TRATAMENTO!E439 &amp; " ||| ","") &amp;
IF(Med_X_Riscos!O51="X",TRATAMENTO!E449 &amp; " ||| ","") &amp;
IF(Med_X_Riscos!O52="X",TRATAMENTO!E459 &amp; " ||| ","") &amp;
IF(Med_X_Riscos!O53="X",TRATAMENTO!E469 &amp; " ||| ","") &amp;
IF(Med_X_Riscos!O54="X",TRATAMENTO!E479 &amp; " ||| ","") &amp;
IF(Med_X_Riscos!O55="X",TRATAMENTO!E489 &amp; " ||| ","") &amp;
IF(Med_X_Riscos!O56="X",TRATAMENTO!E499 &amp; " ||| ","") &amp;
IF(Med_X_Riscos!O57="X",TRATAMENTO!E509 &amp; " ||| ","")</f>
        <v/>
      </c>
      <c r="G137" s="75" t="e">
        <f>SEARCH(" ||| ",$F$137,1)</f>
        <v>#VALUE!</v>
      </c>
      <c r="H137" s="91" t="str">
        <f>IF(ISERROR(G137),"",MID(F137,1,G137-1))</f>
        <v/>
      </c>
      <c r="I137" s="218" t="str">
        <f>IF(Med_X_Riscos!O7="X",TRATAMENTO!L9&amp; " ||| ","") &amp;
IF(Med_X_Riscos!O8="X",TRATAMENTO!L19&amp; " ||| ","") &amp;
IF(Med_X_Riscos!O9="X",TRATAMENTO!L29&amp; " ||| ","") &amp;
IF(Med_X_Riscos!O10="X",TRATAMENTO!L39&amp; " ||| ","") &amp;
IF(Med_X_Riscos!O11="X",TRATAMENTO!L49&amp; " ||| ","") &amp;
IF(Med_X_Riscos!O12="X",TRATAMENTO!L59&amp; " ||| ","") &amp;
IF(Med_X_Riscos!O13="X",TRATAMENTO!L69&amp; " ||| ","") &amp;
IF(Med_X_Riscos!O14="X",TRATAMENTO!L79&amp; " ||| ","") &amp;
IF(Med_X_Riscos!O15="X",TRATAMENTO!L89&amp; " ||| ","") &amp;
IF(Med_X_Riscos!O16="X",TRATAMENTO!L99&amp; " ||| ","") &amp;
IF(Med_X_Riscos!O17="X",TRATAMENTO!L109&amp; " ||| ","") &amp;
IF(Med_X_Riscos!O18="X",TRATAMENTO!L119&amp; " ||| ","") &amp;
IF(Med_X_Riscos!O19="X",TRATAMENTO!L129&amp; " ||| ","") &amp;
IF(Med_X_Riscos!O20="X",TRATAMENTO!L139&amp; " ||| ","") &amp;
IF(Med_X_Riscos!O21="X",TRATAMENTO!L149&amp; " ||| ","") &amp;
IF(Med_X_Riscos!O22="X",TRATAMENTO!L159&amp; " ||| ","") &amp;
IF(Med_X_Riscos!O23="X",TRATAMENTO!L169&amp; " ||| ","") &amp;
IF(Med_X_Riscos!O24="X",TRATAMENTO!L179&amp; " ||| ","") &amp;
IF(Med_X_Riscos!O25="X",TRATAMENTO!L189&amp; " ||| ","") &amp;
IF(Med_X_Riscos!O26="X",TRATAMENTO!L199&amp; " ||| ","") &amp;
IF(Med_X_Riscos!O27="X",TRATAMENTO!L209&amp; " ||| ","") &amp;
IF(Med_X_Riscos!O28="X",TRATAMENTO!L219&amp; " ||| ","") &amp;
IF(Med_X_Riscos!O29="X",TRATAMENTO!L229&amp; " ||| ","") &amp;
IF(Med_X_Riscos!O30="X",TRATAMENTO!L239&amp; " ||| ","") &amp;
IF(Med_X_Riscos!O31="X",TRATAMENTO!L249&amp; " ||| ","") &amp;
IF(Med_X_Riscos!O32="X",TRATAMENTO!L259&amp; " ||| ","") &amp;
IF(Med_X_Riscos!O33="X",TRATAMENTO!L269&amp; " ||| ","") &amp;
IF(Med_X_Riscos!O34="X",TRATAMENTO!L279&amp; " ||| ","") &amp;
IF(Med_X_Riscos!O35="X",TRATAMENTO!L289&amp; " ||| ","") &amp;
IF(Med_X_Riscos!O36="X",TRATAMENTO!L299&amp; " ||| ","") &amp;
IF(Med_X_Riscos!O37="X",TRATAMENTO!L309&amp; " ||| ","") &amp;
IF(Med_X_Riscos!O38="X",TRATAMENTO!L319&amp; " ||| ","") &amp;
IF(Med_X_Riscos!O39="X",TRATAMENTO!L329&amp; " ||| ","") &amp;
IF(Med_X_Riscos!O40="X",TRATAMENTO!L339&amp; " ||| ","") &amp;
IF(Med_X_Riscos!O41="X",TRATAMENTO!L349&amp; " ||| ","") &amp;
IF(Med_X_Riscos!O42="X",TRATAMENTO!L359&amp; " ||| ","") &amp;
IF(Med_X_Riscos!O43="X",TRATAMENTO!L369&amp; " ||| ","") &amp;
IF(Med_X_Riscos!O44="X",TRATAMENTO!L379&amp; " ||| ","") &amp;
IF(Med_X_Riscos!O45="X",TRATAMENTO!L389&amp; " ||| ","") &amp;
IF(Med_X_Riscos!O46="X",TRATAMENTO!L399&amp; " ||| ","") &amp;
IF(Med_X_Riscos!O47="X",TRATAMENTO!L409&amp; " ||| ","") &amp;
IF(Med_X_Riscos!O48="X",TRATAMENTO!L419&amp; " ||| ","") &amp;
IF(Med_X_Riscos!O49="X",TRATAMENTO!L429&amp; " ||| ","") &amp;
IF(Med_X_Riscos!O50="X",TRATAMENTO!L439&amp; " ||| ","") &amp;
IF(Med_X_Riscos!O51="X",TRATAMENTO!L449&amp; " ||| ","") &amp;
IF(Med_X_Riscos!O52="X",TRATAMENTO!L459&amp; " ||| ","") &amp;
IF(Med_X_Riscos!O53="X",TRATAMENTO!L469&amp; " ||| ","") &amp;
IF(Med_X_Riscos!O54="X",TRATAMENTO!L479&amp; " ||| ","") &amp;
IF(Med_X_Riscos!O55="X",TRATAMENTO!L489&amp; " ||| ","") &amp;
IF(Med_X_Riscos!O56="X",TRATAMENTO!L499&amp; " ||| ","") &amp;
IF(Med_X_Riscos!O57="X",TRATAMENTO!L509&amp; " ||| ","")</f>
        <v/>
      </c>
      <c r="J137" s="91" t="e">
        <f>SEARCH(" ||| ",$I$137,1)</f>
        <v>#VALUE!</v>
      </c>
      <c r="K137" s="91" t="str">
        <f>IF(ISERROR(J137),"",MID($I$137,1,J137-1))</f>
        <v/>
      </c>
      <c r="L137" s="76"/>
      <c r="M137" s="92" t="str">
        <f t="shared" si="60"/>
        <v/>
      </c>
      <c r="N137" s="78" t="str">
        <f>IF(M137="","", VLOOKUP(M137,TRATAMENTO!$AF$9:$AG$518,2,FALSE()))</f>
        <v/>
      </c>
      <c r="O137" s="79" t="str">
        <f t="shared" si="61"/>
        <v/>
      </c>
    </row>
    <row r="138" spans="1:15" ht="47.25" customHeight="1" x14ac:dyDescent="0.25">
      <c r="A138" s="93" t="str">
        <f>IF(RISCOS!E140="","",RISCOS!E140)</f>
        <v/>
      </c>
      <c r="B138" s="218"/>
      <c r="C138" s="218"/>
      <c r="D138" s="218"/>
      <c r="E138" s="219"/>
      <c r="F138" s="218"/>
      <c r="G138" s="74" t="e">
        <f t="shared" ref="G138:G146" si="62">SEARCH(" ||| ",$F$137,G137+1)</f>
        <v>#VALUE!</v>
      </c>
      <c r="H138" s="74" t="str">
        <f t="shared" ref="H138:H146" si="63">IF(ISERROR(G138),"", MID($F$27,G137+5,G138-G137-5))</f>
        <v/>
      </c>
      <c r="I138" s="218"/>
      <c r="J138" s="94" t="e">
        <f t="shared" ref="J138:J146" si="64">SEARCH(" ||| ",$I$137,J137+1)</f>
        <v>#VALUE!</v>
      </c>
      <c r="K138" s="94" t="str">
        <f t="shared" ref="K138:K146" si="65">IF(ISERROR(J138),"",MID($I$137,J137+5,J138-J137-5))</f>
        <v/>
      </c>
      <c r="L138" s="80"/>
      <c r="M138" s="95" t="str">
        <f t="shared" si="60"/>
        <v/>
      </c>
      <c r="N138" s="82" t="str">
        <f>IF(M138="","", VLOOKUP(M138,TRATAMENTO!$AF$9:$AG$518,2,FALSE()))</f>
        <v/>
      </c>
      <c r="O138" s="83" t="str">
        <f t="shared" si="61"/>
        <v/>
      </c>
    </row>
    <row r="139" spans="1:15" ht="47.25" customHeight="1" x14ac:dyDescent="0.25">
      <c r="A139" s="93" t="str">
        <f>IF(RISCOS!E141="","",RISCOS!E141)</f>
        <v/>
      </c>
      <c r="B139" s="218"/>
      <c r="C139" s="218"/>
      <c r="D139" s="218"/>
      <c r="E139" s="219"/>
      <c r="F139" s="218"/>
      <c r="G139" s="74" t="e">
        <f t="shared" si="62"/>
        <v>#VALUE!</v>
      </c>
      <c r="H139" s="74" t="str">
        <f t="shared" si="63"/>
        <v/>
      </c>
      <c r="I139" s="218"/>
      <c r="J139" s="94" t="e">
        <f t="shared" si="64"/>
        <v>#VALUE!</v>
      </c>
      <c r="K139" s="94" t="str">
        <f t="shared" si="65"/>
        <v/>
      </c>
      <c r="L139" s="80"/>
      <c r="M139" s="95" t="str">
        <f t="shared" si="60"/>
        <v/>
      </c>
      <c r="N139" s="82" t="str">
        <f>IF(M139="","", VLOOKUP(M139,TRATAMENTO!$AF$9:$AG$518,2,FALSE()))</f>
        <v/>
      </c>
      <c r="O139" s="83" t="str">
        <f t="shared" si="61"/>
        <v/>
      </c>
    </row>
    <row r="140" spans="1:15" ht="47.25" customHeight="1" x14ac:dyDescent="0.25">
      <c r="A140" s="93" t="str">
        <f>IF(RISCOS!E142="","",RISCOS!E142)</f>
        <v/>
      </c>
      <c r="B140" s="218"/>
      <c r="C140" s="218"/>
      <c r="D140" s="218"/>
      <c r="E140" s="219"/>
      <c r="F140" s="218"/>
      <c r="G140" s="74" t="e">
        <f t="shared" si="62"/>
        <v>#VALUE!</v>
      </c>
      <c r="H140" s="74" t="str">
        <f t="shared" si="63"/>
        <v/>
      </c>
      <c r="I140" s="218"/>
      <c r="J140" s="94" t="e">
        <f t="shared" si="64"/>
        <v>#VALUE!</v>
      </c>
      <c r="K140" s="94" t="str">
        <f t="shared" si="65"/>
        <v/>
      </c>
      <c r="L140" s="80"/>
      <c r="M140" s="95" t="str">
        <f t="shared" si="60"/>
        <v/>
      </c>
      <c r="N140" s="82" t="str">
        <f>IF(M140="","", VLOOKUP(M140,TRATAMENTO!$AF$9:$AG$518,2,FALSE()))</f>
        <v/>
      </c>
      <c r="O140" s="83" t="str">
        <f t="shared" si="61"/>
        <v/>
      </c>
    </row>
    <row r="141" spans="1:15" ht="47.25" customHeight="1" x14ac:dyDescent="0.25">
      <c r="A141" s="93" t="str">
        <f>IF(RISCOS!E143="","",RISCOS!E143)</f>
        <v/>
      </c>
      <c r="B141" s="218"/>
      <c r="C141" s="218"/>
      <c r="D141" s="218"/>
      <c r="E141" s="219"/>
      <c r="F141" s="218"/>
      <c r="G141" s="74" t="e">
        <f t="shared" si="62"/>
        <v>#VALUE!</v>
      </c>
      <c r="H141" s="74" t="str">
        <f t="shared" si="63"/>
        <v/>
      </c>
      <c r="I141" s="218"/>
      <c r="J141" s="94" t="e">
        <f t="shared" si="64"/>
        <v>#VALUE!</v>
      </c>
      <c r="K141" s="94" t="str">
        <f t="shared" si="65"/>
        <v/>
      </c>
      <c r="L141" s="80"/>
      <c r="M141" s="95" t="str">
        <f t="shared" si="60"/>
        <v/>
      </c>
      <c r="N141" s="82" t="str">
        <f>IF(M141="","", VLOOKUP(M141,TRATAMENTO!$AF$9:$AG$518,2,FALSE()))</f>
        <v/>
      </c>
      <c r="O141" s="83" t="str">
        <f t="shared" si="61"/>
        <v/>
      </c>
    </row>
    <row r="142" spans="1:15" ht="47.25" customHeight="1" x14ac:dyDescent="0.25">
      <c r="A142" s="93" t="str">
        <f>IF(RISCOS!E144="","",RISCOS!E144)</f>
        <v/>
      </c>
      <c r="B142" s="218"/>
      <c r="C142" s="218"/>
      <c r="D142" s="218"/>
      <c r="E142" s="219"/>
      <c r="F142" s="218"/>
      <c r="G142" s="74" t="e">
        <f t="shared" si="62"/>
        <v>#VALUE!</v>
      </c>
      <c r="H142" s="74" t="str">
        <f t="shared" si="63"/>
        <v/>
      </c>
      <c r="I142" s="218"/>
      <c r="J142" s="94" t="e">
        <f t="shared" si="64"/>
        <v>#VALUE!</v>
      </c>
      <c r="K142" s="94" t="str">
        <f t="shared" si="65"/>
        <v/>
      </c>
      <c r="L142" s="80"/>
      <c r="M142" s="95" t="str">
        <f t="shared" si="60"/>
        <v/>
      </c>
      <c r="N142" s="82" t="str">
        <f>IF(M142="","", VLOOKUP(M142,TRATAMENTO!$AF$9:$AG$518,2,FALSE()))</f>
        <v/>
      </c>
      <c r="O142" s="83" t="str">
        <f t="shared" si="61"/>
        <v/>
      </c>
    </row>
    <row r="143" spans="1:15" ht="47.25" customHeight="1" x14ac:dyDescent="0.25">
      <c r="A143" s="93" t="str">
        <f>IF(RISCOS!E145="","",RISCOS!E145)</f>
        <v/>
      </c>
      <c r="B143" s="218"/>
      <c r="C143" s="218"/>
      <c r="D143" s="218"/>
      <c r="E143" s="219"/>
      <c r="F143" s="218"/>
      <c r="G143" s="74" t="e">
        <f t="shared" si="62"/>
        <v>#VALUE!</v>
      </c>
      <c r="H143" s="74" t="str">
        <f t="shared" si="63"/>
        <v/>
      </c>
      <c r="I143" s="218"/>
      <c r="J143" s="94" t="e">
        <f t="shared" si="64"/>
        <v>#VALUE!</v>
      </c>
      <c r="K143" s="94" t="str">
        <f t="shared" si="65"/>
        <v/>
      </c>
      <c r="L143" s="80"/>
      <c r="M143" s="95" t="str">
        <f t="shared" si="60"/>
        <v/>
      </c>
      <c r="N143" s="82" t="str">
        <f>IF(M143="","", VLOOKUP(M143,TRATAMENTO!$AF$9:$AG$518,2,FALSE()))</f>
        <v/>
      </c>
      <c r="O143" s="83" t="str">
        <f t="shared" si="61"/>
        <v/>
      </c>
    </row>
    <row r="144" spans="1:15" ht="47.25" customHeight="1" x14ac:dyDescent="0.25">
      <c r="A144" s="93" t="str">
        <f>IF(RISCOS!E146="","",RISCOS!E146)</f>
        <v/>
      </c>
      <c r="B144" s="218"/>
      <c r="C144" s="218"/>
      <c r="D144" s="218"/>
      <c r="E144" s="219"/>
      <c r="F144" s="218"/>
      <c r="G144" s="74" t="e">
        <f t="shared" si="62"/>
        <v>#VALUE!</v>
      </c>
      <c r="H144" s="74" t="str">
        <f t="shared" si="63"/>
        <v/>
      </c>
      <c r="I144" s="218"/>
      <c r="J144" s="94" t="e">
        <f t="shared" si="64"/>
        <v>#VALUE!</v>
      </c>
      <c r="K144" s="94" t="str">
        <f t="shared" si="65"/>
        <v/>
      </c>
      <c r="L144" s="80"/>
      <c r="M144" s="95" t="str">
        <f t="shared" si="60"/>
        <v/>
      </c>
      <c r="N144" s="82" t="str">
        <f>IF(M144="","", VLOOKUP(M144,TRATAMENTO!$AF$9:$AG$518,2,FALSE()))</f>
        <v/>
      </c>
      <c r="O144" s="83" t="str">
        <f t="shared" si="61"/>
        <v/>
      </c>
    </row>
    <row r="145" spans="1:15" ht="47.25" customHeight="1" x14ac:dyDescent="0.25">
      <c r="A145" s="93" t="str">
        <f>IF(RISCOS!E147="","",RISCOS!E147)</f>
        <v/>
      </c>
      <c r="B145" s="218"/>
      <c r="C145" s="218"/>
      <c r="D145" s="218"/>
      <c r="E145" s="219"/>
      <c r="F145" s="218"/>
      <c r="G145" s="74" t="e">
        <f t="shared" si="62"/>
        <v>#VALUE!</v>
      </c>
      <c r="H145" s="74" t="str">
        <f t="shared" si="63"/>
        <v/>
      </c>
      <c r="I145" s="218"/>
      <c r="J145" s="94" t="e">
        <f t="shared" si="64"/>
        <v>#VALUE!</v>
      </c>
      <c r="K145" s="94" t="str">
        <f t="shared" si="65"/>
        <v/>
      </c>
      <c r="L145" s="80"/>
      <c r="M145" s="95" t="str">
        <f t="shared" si="60"/>
        <v/>
      </c>
      <c r="N145" s="82" t="str">
        <f>IF(M145="","", VLOOKUP(M145,TRATAMENTO!$AF$9:$AG$518,2,FALSE()))</f>
        <v/>
      </c>
      <c r="O145" s="83" t="str">
        <f t="shared" si="61"/>
        <v/>
      </c>
    </row>
    <row r="146" spans="1:15" ht="47.25" customHeight="1" x14ac:dyDescent="0.25">
      <c r="A146" s="96" t="str">
        <f>IF(RISCOS!E148="","",RISCOS!E148)</f>
        <v/>
      </c>
      <c r="B146" s="218"/>
      <c r="C146" s="218"/>
      <c r="D146" s="218"/>
      <c r="E146" s="219"/>
      <c r="F146" s="218"/>
      <c r="G146" s="85" t="e">
        <f t="shared" si="62"/>
        <v>#VALUE!</v>
      </c>
      <c r="H146" s="85" t="str">
        <f t="shared" si="63"/>
        <v/>
      </c>
      <c r="I146" s="218"/>
      <c r="J146" s="97" t="e">
        <f t="shared" si="64"/>
        <v>#VALUE!</v>
      </c>
      <c r="K146" s="97" t="str">
        <f t="shared" si="65"/>
        <v/>
      </c>
      <c r="L146" s="86"/>
      <c r="M146" s="98" t="str">
        <f t="shared" si="60"/>
        <v/>
      </c>
      <c r="N146" s="88" t="str">
        <f>IF(M146="","", VLOOKUP(M146,TRATAMENTO!$AF$9:$AG$518,2,FALSE()))</f>
        <v/>
      </c>
      <c r="O146" s="89" t="str">
        <f t="shared" si="61"/>
        <v/>
      </c>
    </row>
    <row r="147" spans="1:15" ht="47.25" customHeight="1" x14ac:dyDescent="0.25">
      <c r="A147" s="90" t="str">
        <f>IF(RISCOS!E149="","",RISCOS!E149)</f>
        <v/>
      </c>
      <c r="B147" s="218">
        <f>RISCOS!I149</f>
        <v>0</v>
      </c>
      <c r="C147" s="218">
        <f>RISCOS!D149</f>
        <v>0</v>
      </c>
      <c r="D147" s="218">
        <f>RISCOS!J149</f>
        <v>0</v>
      </c>
      <c r="E147" s="219">
        <f>RISCOS!G149</f>
        <v>0</v>
      </c>
      <c r="F147" s="218" t="str">
        <f>IF(Med_X_Riscos!P7="X",TRATAMENTO!E9 &amp; " ||| ","") &amp;
IF(Med_X_Riscos!P8="X",TRATAMENTO!E19 &amp; " ||| ","") &amp;
IF(Med_X_Riscos!P9="X",TRATAMENTO!E29 &amp; " ||| ","") &amp;
IF(Med_X_Riscos!P10="X",TRATAMENTO!E39 &amp; " ||| ","") &amp;
IF(Med_X_Riscos!P11="X",TRATAMENTO!E49 &amp; " ||| ","") &amp;
IF(Med_X_Riscos!P12="X",TRATAMENTO!E59 &amp; " ||| ","") &amp;
IF(Med_X_Riscos!P13="X",TRATAMENTO!E69 &amp; " ||| ","") &amp;
IF(Med_X_Riscos!P14="X",TRATAMENTO!E79 &amp; " ||| ","") &amp;
IF(Med_X_Riscos!P15="X",TRATAMENTO!E89 &amp; " ||| ","") &amp;
IF(Med_X_Riscos!P16="X",TRATAMENTO!E99 &amp; " ||| ","") &amp;
IF(Med_X_Riscos!P17="X",TRATAMENTO!E109 &amp; " ||| ","") &amp;
IF(Med_X_Riscos!P18="X",TRATAMENTO!E119 &amp; " ||| ","") &amp;
IF(Med_X_Riscos!P19="X",TRATAMENTO!E129 &amp; " ||| ","") &amp;
IF(Med_X_Riscos!P20="X",TRATAMENTO!E139 &amp; " ||| ","") &amp;
IF(Med_X_Riscos!P21="X",TRATAMENTO!E149 &amp; " ||| ","") &amp;
IF(Med_X_Riscos!P22="X",TRATAMENTO!E159 &amp; " ||| ","") &amp;
IF(Med_X_Riscos!P23="X",TRATAMENTO!E169 &amp; " ||| ","") &amp;
IF(Med_X_Riscos!P24="X",TRATAMENTO!E179 &amp; " ||| ","") &amp;
IF(Med_X_Riscos!P25="X",TRATAMENTO!E189 &amp; " ||| ","") &amp;
IF(Med_X_Riscos!P26="X",TRATAMENTO!E199 &amp; " ||| ","") &amp;
IF(Med_X_Riscos!P27="X",TRATAMENTO!E209 &amp; " ||| ","") &amp;
IF(Med_X_Riscos!P28="X",TRATAMENTO!E219 &amp; " ||| ","") &amp;
IF(Med_X_Riscos!P29="X",TRATAMENTO!E229 &amp; " ||| ","") &amp;
IF(Med_X_Riscos!P30="X",TRATAMENTO!E239 &amp; " ||| ","") &amp;
IF(Med_X_Riscos!P31="X",TRATAMENTO!E249 &amp; " ||| ","") &amp;
IF(Med_X_Riscos!P32="X",TRATAMENTO!E259 &amp; " ||| ","") &amp;
IF(Med_X_Riscos!P33="X",TRATAMENTO!E269 &amp; " ||| ","") &amp;
IF(Med_X_Riscos!P34="X",TRATAMENTO!E279 &amp; " ||| ","") &amp;
IF(Med_X_Riscos!P35="X",TRATAMENTO!E289 &amp; " ||| ","") &amp;
IF(Med_X_Riscos!P36="X",TRATAMENTO!E299 &amp; " ||| ","") &amp;
IF(Med_X_Riscos!P37="X",TRATAMENTO!E309 &amp; " ||| ","") &amp;
IF(Med_X_Riscos!P38="X",TRATAMENTO!E319 &amp; " ||| ","") &amp;
IF(Med_X_Riscos!P39="X",TRATAMENTO!E329 &amp; " ||| ","") &amp;
IF(Med_X_Riscos!P40="X",TRATAMENTO!E339 &amp; " ||| ","") &amp;
IF(Med_X_Riscos!P41="X",TRATAMENTO!E349 &amp; " ||| ","") &amp;
IF(Med_X_Riscos!P42="X",TRATAMENTO!E359 &amp; " ||| ","") &amp;
IF(Med_X_Riscos!P43="X",TRATAMENTO!E369 &amp; " ||| ","") &amp;
IF(Med_X_Riscos!P44="X",TRATAMENTO!E379 &amp; " ||| ","") &amp;
IF(Med_X_Riscos!P45="X",TRATAMENTO!E389 &amp; " ||| ","") &amp;
IF(Med_X_Riscos!P46="X",TRATAMENTO!E399 &amp; " ||| ","") &amp;
IF(Med_X_Riscos!P47="X",TRATAMENTO!E409 &amp; " ||| ","") &amp;
IF(Med_X_Riscos!P48="X",TRATAMENTO!E419 &amp; " ||| ","") &amp;
IF(Med_X_Riscos!P49="X",TRATAMENTO!E429 &amp; " ||| ","") &amp;
IF(Med_X_Riscos!P50="X",TRATAMENTO!E439 &amp; " ||| ","") &amp;
IF(Med_X_Riscos!P51="X",TRATAMENTO!E449 &amp; " ||| ","") &amp;
IF(Med_X_Riscos!P52="X",TRATAMENTO!E459 &amp; " ||| ","") &amp;
IF(Med_X_Riscos!P53="X",TRATAMENTO!E469 &amp; " ||| ","") &amp;
IF(Med_X_Riscos!P54="X",TRATAMENTO!E479 &amp; " ||| ","") &amp;
IF(Med_X_Riscos!P55="X",TRATAMENTO!E489 &amp; " ||| ","") &amp;
IF(Med_X_Riscos!P56="X",TRATAMENTO!E499 &amp; " ||| ","") &amp;
IF(Med_X_Riscos!P57="X",TRATAMENTO!E509 &amp; " ||| ","")</f>
        <v/>
      </c>
      <c r="G147" s="75" t="e">
        <f>SEARCH(" ||| ",$F$147,1)</f>
        <v>#VALUE!</v>
      </c>
      <c r="H147" s="91" t="str">
        <f>IF(ISERROR(G147),"",MID(F147,1,G147-1))</f>
        <v/>
      </c>
      <c r="I147" s="218" t="str">
        <f>IF(Med_X_Riscos!P7="X",TRATAMENTO!L9&amp; " ||| ","") &amp;
IF(Med_X_Riscos!P8="X",TRATAMENTO!L19&amp; " ||| ","") &amp;
IF(Med_X_Riscos!P9="X",TRATAMENTO!L29&amp; " ||| ","") &amp;
IF(Med_X_Riscos!P10="X",TRATAMENTO!L39&amp; " ||| ","") &amp;
IF(Med_X_Riscos!P11="X",TRATAMENTO!L49&amp; " ||| ","") &amp;
IF(Med_X_Riscos!P12="X",TRATAMENTO!L59&amp; " ||| ","") &amp;
IF(Med_X_Riscos!P13="X",TRATAMENTO!L69&amp; " ||| ","") &amp;
IF(Med_X_Riscos!P14="X",TRATAMENTO!L79&amp; " ||| ","") &amp;
IF(Med_X_Riscos!P15="X",TRATAMENTO!L89&amp; " ||| ","") &amp;
IF(Med_X_Riscos!P16="X",TRATAMENTO!L99&amp; " ||| ","") &amp;
IF(Med_X_Riscos!P17="X",TRATAMENTO!L109&amp; " ||| ","") &amp;
IF(Med_X_Riscos!P18="X",TRATAMENTO!L119&amp; " ||| ","") &amp;
IF(Med_X_Riscos!P19="X",TRATAMENTO!L129&amp; " ||| ","") &amp;
IF(Med_X_Riscos!P20="X",TRATAMENTO!L139&amp; " ||| ","") &amp;
IF(Med_X_Riscos!P21="X",TRATAMENTO!L149&amp; " ||| ","") &amp;
IF(Med_X_Riscos!P22="X",TRATAMENTO!L159&amp; " ||| ","") &amp;
IF(Med_X_Riscos!P23="X",TRATAMENTO!L169&amp; " ||| ","") &amp;
IF(Med_X_Riscos!P24="X",TRATAMENTO!L179&amp; " ||| ","") &amp;
IF(Med_X_Riscos!P25="X",TRATAMENTO!L189&amp; " ||| ","") &amp;
IF(Med_X_Riscos!P26="X",TRATAMENTO!L199&amp; " ||| ","") &amp;
IF(Med_X_Riscos!P27="X",TRATAMENTO!L209&amp; " ||| ","") &amp;
IF(Med_X_Riscos!P28="X",TRATAMENTO!L219&amp; " ||| ","") &amp;
IF(Med_X_Riscos!P29="X",TRATAMENTO!L229&amp; " ||| ","") &amp;
IF(Med_X_Riscos!P30="X",TRATAMENTO!L239&amp; " ||| ","") &amp;
IF(Med_X_Riscos!P31="X",TRATAMENTO!L249&amp; " ||| ","") &amp;
IF(Med_X_Riscos!P32="X",TRATAMENTO!L259&amp; " ||| ","") &amp;
IF(Med_X_Riscos!P33="X",TRATAMENTO!L269&amp; " ||| ","") &amp;
IF(Med_X_Riscos!P34="X",TRATAMENTO!L279&amp; " ||| ","") &amp;
IF(Med_X_Riscos!P35="X",TRATAMENTO!L289&amp; " ||| ","") &amp;
IF(Med_X_Riscos!P36="X",TRATAMENTO!L299&amp; " ||| ","") &amp;
IF(Med_X_Riscos!P37="X",TRATAMENTO!L309&amp; " ||| ","") &amp;
IF(Med_X_Riscos!P38="X",TRATAMENTO!L319&amp; " ||| ","") &amp;
IF(Med_X_Riscos!P39="X",TRATAMENTO!L329&amp; " ||| ","") &amp;
IF(Med_X_Riscos!P40="X",TRATAMENTO!L339&amp; " ||| ","") &amp;
IF(Med_X_Riscos!P41="X",TRATAMENTO!L349&amp; " ||| ","") &amp;
IF(Med_X_Riscos!P42="X",TRATAMENTO!L359&amp; " ||| ","") &amp;
IF(Med_X_Riscos!P43="X",TRATAMENTO!L369&amp; " ||| ","") &amp;
IF(Med_X_Riscos!P44="X",TRATAMENTO!L379&amp; " ||| ","") &amp;
IF(Med_X_Riscos!P45="X",TRATAMENTO!L389&amp; " ||| ","") &amp;
IF(Med_X_Riscos!P46="X",TRATAMENTO!L399&amp; " ||| ","") &amp;
IF(Med_X_Riscos!P47="X",TRATAMENTO!L409&amp; " ||| ","") &amp;
IF(Med_X_Riscos!P48="X",TRATAMENTO!L419&amp; " ||| ","") &amp;
IF(Med_X_Riscos!P49="X",TRATAMENTO!L429&amp; " ||| ","") &amp;
IF(Med_X_Riscos!P50="X",TRATAMENTO!L439&amp; " ||| ","") &amp;
IF(Med_X_Riscos!P51="X",TRATAMENTO!L449&amp; " ||| ","") &amp;
IF(Med_X_Riscos!P52="X",TRATAMENTO!L459&amp; " ||| ","") &amp;
IF(Med_X_Riscos!P53="X",TRATAMENTO!L469&amp; " ||| ","") &amp;
IF(Med_X_Riscos!P54="X",TRATAMENTO!L479&amp; " ||| ","") &amp;
IF(Med_X_Riscos!P55="X",TRATAMENTO!L489&amp; " ||| ","") &amp;
IF(Med_X_Riscos!P56="X",TRATAMENTO!L499&amp; " ||| ","") &amp;
IF(Med_X_Riscos!P57="X",TRATAMENTO!L509&amp; " ||| ","")</f>
        <v/>
      </c>
      <c r="J147" s="91" t="e">
        <f>SEARCH(" ||| ",$I$147,1)</f>
        <v>#VALUE!</v>
      </c>
      <c r="K147" s="91" t="str">
        <f>IF(ISERROR(J147),"",MID($I$147,1,J147-1))</f>
        <v/>
      </c>
      <c r="L147" s="76"/>
      <c r="M147" s="92" t="str">
        <f t="shared" si="60"/>
        <v/>
      </c>
      <c r="N147" s="78" t="str">
        <f>IF(M147="","", VLOOKUP(M147,TRATAMENTO!$AF$9:$AG$518,2,FALSE()))</f>
        <v/>
      </c>
      <c r="O147" s="79" t="str">
        <f t="shared" si="61"/>
        <v/>
      </c>
    </row>
    <row r="148" spans="1:15" ht="47.25" customHeight="1" x14ac:dyDescent="0.25">
      <c r="A148" s="93" t="str">
        <f>IF(RISCOS!E150="","",RISCOS!E150)</f>
        <v/>
      </c>
      <c r="B148" s="218"/>
      <c r="C148" s="218"/>
      <c r="D148" s="218"/>
      <c r="E148" s="219"/>
      <c r="F148" s="218"/>
      <c r="G148" s="74" t="e">
        <f t="shared" ref="G148:G156" si="66">SEARCH(" ||| ",$F$147,G147+1)</f>
        <v>#VALUE!</v>
      </c>
      <c r="H148" s="74" t="str">
        <f t="shared" ref="H148:H156" si="67">IF(ISERROR(G148),"", MID($F$27,G147+5,G148-G147-5))</f>
        <v/>
      </c>
      <c r="I148" s="218"/>
      <c r="J148" s="94" t="e">
        <f t="shared" ref="J148:J156" si="68">SEARCH(" ||| ",$I$147,J147+1)</f>
        <v>#VALUE!</v>
      </c>
      <c r="K148" s="94" t="str">
        <f t="shared" ref="K148:K156" si="69">IF(ISERROR(J148),"",MID($I$147,J147+5,J148-J147-5))</f>
        <v/>
      </c>
      <c r="L148" s="80"/>
      <c r="M148" s="95" t="str">
        <f t="shared" si="60"/>
        <v/>
      </c>
      <c r="N148" s="82" t="str">
        <f>IF(M148="","", VLOOKUP(M148,TRATAMENTO!$AF$9:$AG$518,2,FALSE()))</f>
        <v/>
      </c>
      <c r="O148" s="83" t="str">
        <f t="shared" si="61"/>
        <v/>
      </c>
    </row>
    <row r="149" spans="1:15" ht="47.25" customHeight="1" x14ac:dyDescent="0.25">
      <c r="A149" s="93" t="str">
        <f>IF(RISCOS!E151="","",RISCOS!E151)</f>
        <v/>
      </c>
      <c r="B149" s="218"/>
      <c r="C149" s="218"/>
      <c r="D149" s="218"/>
      <c r="E149" s="219"/>
      <c r="F149" s="218"/>
      <c r="G149" s="74" t="e">
        <f t="shared" si="66"/>
        <v>#VALUE!</v>
      </c>
      <c r="H149" s="74" t="str">
        <f t="shared" si="67"/>
        <v/>
      </c>
      <c r="I149" s="218"/>
      <c r="J149" s="94" t="e">
        <f t="shared" si="68"/>
        <v>#VALUE!</v>
      </c>
      <c r="K149" s="94" t="str">
        <f t="shared" si="69"/>
        <v/>
      </c>
      <c r="L149" s="80"/>
      <c r="M149" s="95" t="str">
        <f t="shared" si="60"/>
        <v/>
      </c>
      <c r="N149" s="82" t="str">
        <f>IF(M149="","", VLOOKUP(M149,TRATAMENTO!$AF$9:$AG$518,2,FALSE()))</f>
        <v/>
      </c>
      <c r="O149" s="83" t="str">
        <f t="shared" si="61"/>
        <v/>
      </c>
    </row>
    <row r="150" spans="1:15" ht="47.25" customHeight="1" x14ac:dyDescent="0.25">
      <c r="A150" s="93" t="str">
        <f>IF(RISCOS!E152="","",RISCOS!E152)</f>
        <v/>
      </c>
      <c r="B150" s="218"/>
      <c r="C150" s="218"/>
      <c r="D150" s="218"/>
      <c r="E150" s="219"/>
      <c r="F150" s="218"/>
      <c r="G150" s="74" t="e">
        <f t="shared" si="66"/>
        <v>#VALUE!</v>
      </c>
      <c r="H150" s="74" t="str">
        <f t="shared" si="67"/>
        <v/>
      </c>
      <c r="I150" s="218"/>
      <c r="J150" s="94" t="e">
        <f t="shared" si="68"/>
        <v>#VALUE!</v>
      </c>
      <c r="K150" s="94" t="str">
        <f t="shared" si="69"/>
        <v/>
      </c>
      <c r="L150" s="80"/>
      <c r="M150" s="95" t="str">
        <f t="shared" si="60"/>
        <v/>
      </c>
      <c r="N150" s="82" t="str">
        <f>IF(M150="","", VLOOKUP(M150,TRATAMENTO!$AF$9:$AG$518,2,FALSE()))</f>
        <v/>
      </c>
      <c r="O150" s="83" t="str">
        <f t="shared" si="61"/>
        <v/>
      </c>
    </row>
    <row r="151" spans="1:15" ht="47.25" customHeight="1" x14ac:dyDescent="0.25">
      <c r="A151" s="93" t="str">
        <f>IF(RISCOS!E153="","",RISCOS!E153)</f>
        <v/>
      </c>
      <c r="B151" s="218"/>
      <c r="C151" s="218"/>
      <c r="D151" s="218"/>
      <c r="E151" s="219"/>
      <c r="F151" s="218"/>
      <c r="G151" s="74" t="e">
        <f t="shared" si="66"/>
        <v>#VALUE!</v>
      </c>
      <c r="H151" s="74" t="str">
        <f t="shared" si="67"/>
        <v/>
      </c>
      <c r="I151" s="218"/>
      <c r="J151" s="94" t="e">
        <f t="shared" si="68"/>
        <v>#VALUE!</v>
      </c>
      <c r="K151" s="94" t="str">
        <f t="shared" si="69"/>
        <v/>
      </c>
      <c r="L151" s="80"/>
      <c r="M151" s="95" t="str">
        <f t="shared" si="60"/>
        <v/>
      </c>
      <c r="N151" s="82" t="str">
        <f>IF(M151="","", VLOOKUP(M151,TRATAMENTO!$AF$9:$AG$518,2,FALSE()))</f>
        <v/>
      </c>
      <c r="O151" s="83" t="str">
        <f t="shared" si="61"/>
        <v/>
      </c>
    </row>
    <row r="152" spans="1:15" ht="47.25" customHeight="1" x14ac:dyDescent="0.25">
      <c r="A152" s="93" t="str">
        <f>IF(RISCOS!E154="","",RISCOS!E154)</f>
        <v/>
      </c>
      <c r="B152" s="218"/>
      <c r="C152" s="218"/>
      <c r="D152" s="218"/>
      <c r="E152" s="219"/>
      <c r="F152" s="218"/>
      <c r="G152" s="74" t="e">
        <f t="shared" si="66"/>
        <v>#VALUE!</v>
      </c>
      <c r="H152" s="74" t="str">
        <f t="shared" si="67"/>
        <v/>
      </c>
      <c r="I152" s="218"/>
      <c r="J152" s="94" t="e">
        <f t="shared" si="68"/>
        <v>#VALUE!</v>
      </c>
      <c r="K152" s="94" t="str">
        <f t="shared" si="69"/>
        <v/>
      </c>
      <c r="L152" s="80"/>
      <c r="M152" s="95" t="str">
        <f t="shared" si="60"/>
        <v/>
      </c>
      <c r="N152" s="82" t="str">
        <f>IF(M152="","", VLOOKUP(M152,TRATAMENTO!$AF$9:$AG$518,2,FALSE()))</f>
        <v/>
      </c>
      <c r="O152" s="83" t="str">
        <f t="shared" si="61"/>
        <v/>
      </c>
    </row>
    <row r="153" spans="1:15" ht="47.25" customHeight="1" x14ac:dyDescent="0.25">
      <c r="A153" s="93" t="str">
        <f>IF(RISCOS!E155="","",RISCOS!E155)</f>
        <v/>
      </c>
      <c r="B153" s="218"/>
      <c r="C153" s="218"/>
      <c r="D153" s="218"/>
      <c r="E153" s="219"/>
      <c r="F153" s="218"/>
      <c r="G153" s="74" t="e">
        <f t="shared" si="66"/>
        <v>#VALUE!</v>
      </c>
      <c r="H153" s="74" t="str">
        <f t="shared" si="67"/>
        <v/>
      </c>
      <c r="I153" s="218"/>
      <c r="J153" s="94" t="e">
        <f t="shared" si="68"/>
        <v>#VALUE!</v>
      </c>
      <c r="K153" s="94" t="str">
        <f t="shared" si="69"/>
        <v/>
      </c>
      <c r="L153" s="80"/>
      <c r="M153" s="95" t="str">
        <f t="shared" si="60"/>
        <v/>
      </c>
      <c r="N153" s="82" t="str">
        <f>IF(M153="","", VLOOKUP(M153,TRATAMENTO!$AF$9:$AG$518,2,FALSE()))</f>
        <v/>
      </c>
      <c r="O153" s="83" t="str">
        <f t="shared" si="61"/>
        <v/>
      </c>
    </row>
    <row r="154" spans="1:15" ht="47.25" customHeight="1" x14ac:dyDescent="0.25">
      <c r="A154" s="93" t="str">
        <f>IF(RISCOS!E156="","",RISCOS!E156)</f>
        <v/>
      </c>
      <c r="B154" s="218"/>
      <c r="C154" s="218"/>
      <c r="D154" s="218"/>
      <c r="E154" s="219"/>
      <c r="F154" s="218"/>
      <c r="G154" s="74" t="e">
        <f t="shared" si="66"/>
        <v>#VALUE!</v>
      </c>
      <c r="H154" s="74" t="str">
        <f t="shared" si="67"/>
        <v/>
      </c>
      <c r="I154" s="218"/>
      <c r="J154" s="94" t="e">
        <f t="shared" si="68"/>
        <v>#VALUE!</v>
      </c>
      <c r="K154" s="94" t="str">
        <f t="shared" si="69"/>
        <v/>
      </c>
      <c r="L154" s="80"/>
      <c r="M154" s="95" t="str">
        <f t="shared" si="60"/>
        <v/>
      </c>
      <c r="N154" s="82" t="str">
        <f>IF(M154="","", VLOOKUP(M154,TRATAMENTO!$AF$9:$AG$518,2,FALSE()))</f>
        <v/>
      </c>
      <c r="O154" s="83" t="str">
        <f t="shared" si="61"/>
        <v/>
      </c>
    </row>
    <row r="155" spans="1:15" ht="47.25" customHeight="1" x14ac:dyDescent="0.25">
      <c r="A155" s="93" t="str">
        <f>IF(RISCOS!E157="","",RISCOS!E157)</f>
        <v/>
      </c>
      <c r="B155" s="218"/>
      <c r="C155" s="218"/>
      <c r="D155" s="218"/>
      <c r="E155" s="219"/>
      <c r="F155" s="218"/>
      <c r="G155" s="74" t="e">
        <f t="shared" si="66"/>
        <v>#VALUE!</v>
      </c>
      <c r="H155" s="74" t="str">
        <f t="shared" si="67"/>
        <v/>
      </c>
      <c r="I155" s="218"/>
      <c r="J155" s="94" t="e">
        <f t="shared" si="68"/>
        <v>#VALUE!</v>
      </c>
      <c r="K155" s="94" t="str">
        <f t="shared" si="69"/>
        <v/>
      </c>
      <c r="L155" s="80"/>
      <c r="M155" s="95" t="str">
        <f t="shared" si="60"/>
        <v/>
      </c>
      <c r="N155" s="82" t="str">
        <f>IF(M155="","", VLOOKUP(M155,TRATAMENTO!$AF$9:$AG$518,2,FALSE()))</f>
        <v/>
      </c>
      <c r="O155" s="83" t="str">
        <f t="shared" si="61"/>
        <v/>
      </c>
    </row>
    <row r="156" spans="1:15" ht="47.25" customHeight="1" x14ac:dyDescent="0.25">
      <c r="A156" s="96" t="str">
        <f>IF(RISCOS!E158="","",RISCOS!E158)</f>
        <v/>
      </c>
      <c r="B156" s="218"/>
      <c r="C156" s="218"/>
      <c r="D156" s="218"/>
      <c r="E156" s="219"/>
      <c r="F156" s="218"/>
      <c r="G156" s="85" t="e">
        <f t="shared" si="66"/>
        <v>#VALUE!</v>
      </c>
      <c r="H156" s="85" t="str">
        <f t="shared" si="67"/>
        <v/>
      </c>
      <c r="I156" s="218"/>
      <c r="J156" s="97" t="e">
        <f t="shared" si="68"/>
        <v>#VALUE!</v>
      </c>
      <c r="K156" s="97" t="str">
        <f t="shared" si="69"/>
        <v/>
      </c>
      <c r="L156" s="86"/>
      <c r="M156" s="98" t="str">
        <f t="shared" si="60"/>
        <v/>
      </c>
      <c r="N156" s="88" t="str">
        <f>IF(M156="","", VLOOKUP(M156,TRATAMENTO!$AF$9:$AG$518,2,FALSE()))</f>
        <v/>
      </c>
      <c r="O156" s="89" t="str">
        <f t="shared" si="61"/>
        <v/>
      </c>
    </row>
    <row r="157" spans="1:15" ht="47.25" customHeight="1" x14ac:dyDescent="0.25">
      <c r="A157" s="90" t="str">
        <f>IF(RISCOS!E159="","",RISCOS!E159)</f>
        <v/>
      </c>
      <c r="B157" s="218">
        <f>RISCOS!I159</f>
        <v>0</v>
      </c>
      <c r="C157" s="218">
        <f>RISCOS!D159</f>
        <v>0</v>
      </c>
      <c r="D157" s="218">
        <f>RISCOS!J159</f>
        <v>0</v>
      </c>
      <c r="E157" s="219">
        <f>RISCOS!G159</f>
        <v>0</v>
      </c>
      <c r="F157" s="218" t="str">
        <f>IF(Med_X_Riscos!Q7="X",TRATAMENTO!E9 &amp; " ||| ","") &amp;
IF(Med_X_Riscos!Q8="X",TRATAMENTO!E19 &amp; " ||| ","") &amp;
IF(Med_X_Riscos!Q9="X",TRATAMENTO!E29 &amp; " ||| ","") &amp;
IF(Med_X_Riscos!Q10="X",TRATAMENTO!E39 &amp; " ||| ","") &amp;
IF(Med_X_Riscos!Q11="X",TRATAMENTO!E49 &amp; " ||| ","") &amp;
IF(Med_X_Riscos!Q12="X",TRATAMENTO!E59 &amp; " ||| ","") &amp;
IF(Med_X_Riscos!Q13="X",TRATAMENTO!E69 &amp; " ||| ","") &amp;
IF(Med_X_Riscos!Q14="X",TRATAMENTO!E79 &amp; " ||| ","") &amp;
IF(Med_X_Riscos!Q15="X",TRATAMENTO!E89 &amp; " ||| ","") &amp;
IF(Med_X_Riscos!Q16="X",TRATAMENTO!E99 &amp; " ||| ","") &amp;
IF(Med_X_Riscos!Q17="X",TRATAMENTO!E109 &amp; " ||| ","") &amp;
IF(Med_X_Riscos!Q18="X",TRATAMENTO!E119 &amp; " ||| ","") &amp;
IF(Med_X_Riscos!Q19="X",TRATAMENTO!E129 &amp; " ||| ","") &amp;
IF(Med_X_Riscos!Q20="X",TRATAMENTO!E139 &amp; " ||| ","") &amp;
IF(Med_X_Riscos!Q21="X",TRATAMENTO!E149 &amp; " ||| ","") &amp;
IF(Med_X_Riscos!Q22="X",TRATAMENTO!E159 &amp; " ||| ","") &amp;
IF(Med_X_Riscos!Q23="X",TRATAMENTO!E169 &amp; " ||| ","") &amp;
IF(Med_X_Riscos!Q24="X",TRATAMENTO!E179 &amp; " ||| ","") &amp;
IF(Med_X_Riscos!Q25="X",TRATAMENTO!E189 &amp; " ||| ","") &amp;
IF(Med_X_Riscos!Q26="X",TRATAMENTO!E199 &amp; " ||| ","") &amp;
IF(Med_X_Riscos!Q27="X",TRATAMENTO!E209 &amp; " ||| ","") &amp;
IF(Med_X_Riscos!Q28="X",TRATAMENTO!E219 &amp; " ||| ","") &amp;
IF(Med_X_Riscos!Q29="X",TRATAMENTO!E229 &amp; " ||| ","") &amp;
IF(Med_X_Riscos!Q30="X",TRATAMENTO!E239 &amp; " ||| ","") &amp;
IF(Med_X_Riscos!Q31="X",TRATAMENTO!E249 &amp; " ||| ","") &amp;
IF(Med_X_Riscos!Q32="X",TRATAMENTO!E259 &amp; " ||| ","") &amp;
IF(Med_X_Riscos!Q33="X",TRATAMENTO!E269 &amp; " ||| ","") &amp;
IF(Med_X_Riscos!Q34="X",TRATAMENTO!E279 &amp; " ||| ","") &amp;
IF(Med_X_Riscos!Q35="X",TRATAMENTO!E289 &amp; " ||| ","") &amp;
IF(Med_X_Riscos!Q36="X",TRATAMENTO!E299 &amp; " ||| ","") &amp;
IF(Med_X_Riscos!Q37="X",TRATAMENTO!E309 &amp; " ||| ","") &amp;
IF(Med_X_Riscos!Q38="X",TRATAMENTO!E319 &amp; " ||| ","") &amp;
IF(Med_X_Riscos!Q39="X",TRATAMENTO!E329 &amp; " ||| ","") &amp;
IF(Med_X_Riscos!Q40="X",TRATAMENTO!E339 &amp; " ||| ","") &amp;
IF(Med_X_Riscos!Q41="X",TRATAMENTO!E349 &amp; " ||| ","") &amp;
IF(Med_X_Riscos!Q42="X",TRATAMENTO!E359 &amp; " ||| ","") &amp;
IF(Med_X_Riscos!Q43="X",TRATAMENTO!E369 &amp; " ||| ","") &amp;
IF(Med_X_Riscos!Q44="X",TRATAMENTO!E379 &amp; " ||| ","") &amp;
IF(Med_X_Riscos!Q45="X",TRATAMENTO!E389 &amp; " ||| ","") &amp;
IF(Med_X_Riscos!Q46="X",TRATAMENTO!E399 &amp; " ||| ","") &amp;
IF(Med_X_Riscos!Q47="X",TRATAMENTO!E409 &amp; " ||| ","") &amp;
IF(Med_X_Riscos!Q48="X",TRATAMENTO!E419 &amp; " ||| ","") &amp;
IF(Med_X_Riscos!Q49="X",TRATAMENTO!E429 &amp; " ||| ","") &amp;
IF(Med_X_Riscos!Q50="X",TRATAMENTO!E439 &amp; " ||| ","") &amp;
IF(Med_X_Riscos!Q51="X",TRATAMENTO!E449 &amp; " ||| ","") &amp;
IF(Med_X_Riscos!Q52="X",TRATAMENTO!E459 &amp; " ||| ","") &amp;
IF(Med_X_Riscos!Q53="X",TRATAMENTO!E469 &amp; " ||| ","") &amp;
IF(Med_X_Riscos!Q54="X",TRATAMENTO!E479 &amp; " ||| ","") &amp;
IF(Med_X_Riscos!Q55="X",TRATAMENTO!E489 &amp; " ||| ","") &amp;
IF(Med_X_Riscos!Q56="X",TRATAMENTO!E499 &amp; " ||| ","") &amp;
IF(Med_X_Riscos!Q57="X",TRATAMENTO!E509 &amp; " ||| ","")</f>
        <v/>
      </c>
      <c r="G157" s="75" t="e">
        <f>SEARCH(" ||| ",$F$157,1)</f>
        <v>#VALUE!</v>
      </c>
      <c r="H157" s="91" t="str">
        <f>IF(ISERROR(G157),"",MID(F157,1,G157-1))</f>
        <v/>
      </c>
      <c r="I157" s="218" t="str">
        <f>IF(Med_X_Riscos!Q7="X",TRATAMENTO!L9&amp; " ||| ","") &amp;
IF(Med_X_Riscos!Q8="X",TRATAMENTO!L19&amp; " ||| ","") &amp;
IF(Med_X_Riscos!Q9="X",TRATAMENTO!L29&amp; " ||| ","") &amp;
IF(Med_X_Riscos!Q10="X",TRATAMENTO!L39&amp; " ||| ","") &amp;
IF(Med_X_Riscos!Q11="X",TRATAMENTO!L49&amp; " ||| ","") &amp;
IF(Med_X_Riscos!Q12="X",TRATAMENTO!L59&amp; " ||| ","") &amp;
IF(Med_X_Riscos!Q13="X",TRATAMENTO!L69&amp; " ||| ","") &amp;
IF(Med_X_Riscos!Q14="X",TRATAMENTO!L79&amp; " ||| ","") &amp;
IF(Med_X_Riscos!Q15="X",TRATAMENTO!L89&amp; " ||| ","") &amp;
IF(Med_X_Riscos!Q16="X",TRATAMENTO!L99&amp; " ||| ","") &amp;
IF(Med_X_Riscos!Q17="X",TRATAMENTO!L109&amp; " ||| ","") &amp;
IF(Med_X_Riscos!Q18="X",TRATAMENTO!L119&amp; " ||| ","") &amp;
IF(Med_X_Riscos!Q19="X",TRATAMENTO!L129&amp; " ||| ","") &amp;
IF(Med_X_Riscos!Q20="X",TRATAMENTO!L139&amp; " ||| ","") &amp;
IF(Med_X_Riscos!Q21="X",TRATAMENTO!L149&amp; " ||| ","") &amp;
IF(Med_X_Riscos!Q22="X",TRATAMENTO!L159&amp; " ||| ","") &amp;
IF(Med_X_Riscos!Q23="X",TRATAMENTO!L169&amp; " ||| ","") &amp;
IF(Med_X_Riscos!Q24="X",TRATAMENTO!L179&amp; " ||| ","") &amp;
IF(Med_X_Riscos!Q25="X",TRATAMENTO!L189&amp; " ||| ","") &amp;
IF(Med_X_Riscos!Q26="X",TRATAMENTO!L199&amp; " ||| ","") &amp;
IF(Med_X_Riscos!Q27="X",TRATAMENTO!L209&amp; " ||| ","") &amp;
IF(Med_X_Riscos!Q28="X",TRATAMENTO!L219&amp; " ||| ","") &amp;
IF(Med_X_Riscos!Q29="X",TRATAMENTO!L229&amp; " ||| ","") &amp;
IF(Med_X_Riscos!Q30="X",TRATAMENTO!L239&amp; " ||| ","") &amp;
IF(Med_X_Riscos!Q31="X",TRATAMENTO!L249&amp; " ||| ","") &amp;
IF(Med_X_Riscos!Q32="X",TRATAMENTO!L259&amp; " ||| ","") &amp;
IF(Med_X_Riscos!Q33="X",TRATAMENTO!L269&amp; " ||| ","") &amp;
IF(Med_X_Riscos!Q34="X",TRATAMENTO!L279&amp; " ||| ","") &amp;
IF(Med_X_Riscos!Q35="X",TRATAMENTO!L289&amp; " ||| ","") &amp;
IF(Med_X_Riscos!Q36="X",TRATAMENTO!L299&amp; " ||| ","") &amp;
IF(Med_X_Riscos!Q37="X",TRATAMENTO!L309&amp; " ||| ","") &amp;
IF(Med_X_Riscos!Q38="X",TRATAMENTO!L319&amp; " ||| ","") &amp;
IF(Med_X_Riscos!Q39="X",TRATAMENTO!L329&amp; " ||| ","") &amp;
IF(Med_X_Riscos!Q40="X",TRATAMENTO!L339&amp; " ||| ","") &amp;
IF(Med_X_Riscos!Q41="X",TRATAMENTO!L349&amp; " ||| ","") &amp;
IF(Med_X_Riscos!Q42="X",TRATAMENTO!L359&amp; " ||| ","") &amp;
IF(Med_X_Riscos!Q43="X",TRATAMENTO!L369&amp; " ||| ","") &amp;
IF(Med_X_Riscos!Q44="X",TRATAMENTO!L379&amp; " ||| ","") &amp;
IF(Med_X_Riscos!Q45="X",TRATAMENTO!L389&amp; " ||| ","") &amp;
IF(Med_X_Riscos!Q46="X",TRATAMENTO!L399&amp; " ||| ","") &amp;
IF(Med_X_Riscos!Q47="X",TRATAMENTO!L409&amp; " ||| ","") &amp;
IF(Med_X_Riscos!Q48="X",TRATAMENTO!L419&amp; " ||| ","") &amp;
IF(Med_X_Riscos!Q49="X",TRATAMENTO!L429&amp; " ||| ","") &amp;
IF(Med_X_Riscos!Q50="X",TRATAMENTO!L439&amp; " ||| ","") &amp;
IF(Med_X_Riscos!Q51="X",TRATAMENTO!L449&amp; " ||| ","") &amp;
IF(Med_X_Riscos!Q52="X",TRATAMENTO!L459&amp; " ||| ","") &amp;
IF(Med_X_Riscos!Q53="X",TRATAMENTO!L469&amp; " ||| ","") &amp;
IF(Med_X_Riscos!Q54="X",TRATAMENTO!L479&amp; " ||| ","") &amp;
IF(Med_X_Riscos!Q55="X",TRATAMENTO!L489&amp; " ||| ","") &amp;
IF(Med_X_Riscos!Q56="X",TRATAMENTO!L499&amp; " ||| ","") &amp;
IF(Med_X_Riscos!Q57="X",TRATAMENTO!L509&amp; " ||| ","")</f>
        <v/>
      </c>
      <c r="J157" s="91" t="e">
        <f>SEARCH(" ||| ",$I$157,1)</f>
        <v>#VALUE!</v>
      </c>
      <c r="K157" s="91" t="str">
        <f>IF(ISERROR(J157),"",MID($I$157,1,J157-1))</f>
        <v/>
      </c>
      <c r="L157" s="76"/>
      <c r="M157" s="92" t="str">
        <f t="shared" si="60"/>
        <v/>
      </c>
      <c r="N157" s="78" t="str">
        <f>IF(M157="","", VLOOKUP(M157,TRATAMENTO!$AF$9:$AG$518,2,FALSE()))</f>
        <v/>
      </c>
      <c r="O157" s="79" t="str">
        <f t="shared" si="61"/>
        <v/>
      </c>
    </row>
    <row r="158" spans="1:15" ht="47.25" customHeight="1" x14ac:dyDescent="0.25">
      <c r="A158" s="93" t="str">
        <f>IF(RISCOS!E160="","",RISCOS!E160)</f>
        <v/>
      </c>
      <c r="B158" s="218"/>
      <c r="C158" s="218"/>
      <c r="D158" s="218"/>
      <c r="E158" s="219"/>
      <c r="F158" s="218"/>
      <c r="G158" s="74" t="e">
        <f t="shared" ref="G158:G166" si="70">SEARCH(" ||| ",$F$157,G157+1)</f>
        <v>#VALUE!</v>
      </c>
      <c r="H158" s="74" t="str">
        <f t="shared" ref="H158:H166" si="71">IF(ISERROR(G158),"", MID($F$27,G157+5,G158-G157-5))</f>
        <v/>
      </c>
      <c r="I158" s="218"/>
      <c r="J158" s="94" t="e">
        <f t="shared" ref="J158:J166" si="72">SEARCH(" ||| ",$I$157,J157+1)</f>
        <v>#VALUE!</v>
      </c>
      <c r="K158" s="94" t="str">
        <f t="shared" ref="K158:K166" si="73">IF(ISERROR(J158),"",MID($I$157,J157+5,J158-J157-5))</f>
        <v/>
      </c>
      <c r="L158" s="80"/>
      <c r="M158" s="95" t="str">
        <f t="shared" si="60"/>
        <v/>
      </c>
      <c r="N158" s="82" t="str">
        <f>IF(M158="","", VLOOKUP(M158,TRATAMENTO!$AF$9:$AG$518,2,FALSE()))</f>
        <v/>
      </c>
      <c r="O158" s="83" t="str">
        <f t="shared" si="61"/>
        <v/>
      </c>
    </row>
    <row r="159" spans="1:15" ht="47.25" customHeight="1" x14ac:dyDescent="0.25">
      <c r="A159" s="93" t="str">
        <f>IF(RISCOS!E161="","",RISCOS!E161)</f>
        <v/>
      </c>
      <c r="B159" s="218"/>
      <c r="C159" s="218"/>
      <c r="D159" s="218"/>
      <c r="E159" s="219"/>
      <c r="F159" s="218"/>
      <c r="G159" s="74" t="e">
        <f t="shared" si="70"/>
        <v>#VALUE!</v>
      </c>
      <c r="H159" s="74" t="str">
        <f t="shared" si="71"/>
        <v/>
      </c>
      <c r="I159" s="218"/>
      <c r="J159" s="94" t="e">
        <f t="shared" si="72"/>
        <v>#VALUE!</v>
      </c>
      <c r="K159" s="94" t="str">
        <f t="shared" si="73"/>
        <v/>
      </c>
      <c r="L159" s="80"/>
      <c r="M159" s="95" t="str">
        <f t="shared" si="60"/>
        <v/>
      </c>
      <c r="N159" s="82" t="str">
        <f>IF(M159="","", VLOOKUP(M159,TRATAMENTO!$AF$9:$AG$518,2,FALSE()))</f>
        <v/>
      </c>
      <c r="O159" s="83" t="str">
        <f t="shared" si="61"/>
        <v/>
      </c>
    </row>
    <row r="160" spans="1:15" ht="47.25" customHeight="1" x14ac:dyDescent="0.25">
      <c r="A160" s="93" t="str">
        <f>IF(RISCOS!E162="","",RISCOS!E162)</f>
        <v/>
      </c>
      <c r="B160" s="218"/>
      <c r="C160" s="218"/>
      <c r="D160" s="218"/>
      <c r="E160" s="219"/>
      <c r="F160" s="218"/>
      <c r="G160" s="74" t="e">
        <f t="shared" si="70"/>
        <v>#VALUE!</v>
      </c>
      <c r="H160" s="74" t="str">
        <f t="shared" si="71"/>
        <v/>
      </c>
      <c r="I160" s="218"/>
      <c r="J160" s="94" t="e">
        <f t="shared" si="72"/>
        <v>#VALUE!</v>
      </c>
      <c r="K160" s="94" t="str">
        <f t="shared" si="73"/>
        <v/>
      </c>
      <c r="L160" s="80"/>
      <c r="M160" s="95" t="str">
        <f t="shared" si="60"/>
        <v/>
      </c>
      <c r="N160" s="82" t="str">
        <f>IF(M160="","", VLOOKUP(M160,TRATAMENTO!$AF$9:$AG$518,2,FALSE()))</f>
        <v/>
      </c>
      <c r="O160" s="83" t="str">
        <f t="shared" si="61"/>
        <v/>
      </c>
    </row>
    <row r="161" spans="1:15" ht="47.25" customHeight="1" x14ac:dyDescent="0.25">
      <c r="A161" s="93" t="str">
        <f>IF(RISCOS!E163="","",RISCOS!E163)</f>
        <v/>
      </c>
      <c r="B161" s="218"/>
      <c r="C161" s="218"/>
      <c r="D161" s="218"/>
      <c r="E161" s="219"/>
      <c r="F161" s="218"/>
      <c r="G161" s="74" t="e">
        <f t="shared" si="70"/>
        <v>#VALUE!</v>
      </c>
      <c r="H161" s="74" t="str">
        <f t="shared" si="71"/>
        <v/>
      </c>
      <c r="I161" s="218"/>
      <c r="J161" s="94" t="e">
        <f t="shared" si="72"/>
        <v>#VALUE!</v>
      </c>
      <c r="K161" s="94" t="str">
        <f t="shared" si="73"/>
        <v/>
      </c>
      <c r="L161" s="80"/>
      <c r="M161" s="95" t="str">
        <f t="shared" si="60"/>
        <v/>
      </c>
      <c r="N161" s="82" t="str">
        <f>IF(M161="","", VLOOKUP(M161,TRATAMENTO!$AF$9:$AG$518,2,FALSE()))</f>
        <v/>
      </c>
      <c r="O161" s="83" t="str">
        <f t="shared" si="61"/>
        <v/>
      </c>
    </row>
    <row r="162" spans="1:15" ht="47.25" customHeight="1" x14ac:dyDescent="0.25">
      <c r="A162" s="93" t="str">
        <f>IF(RISCOS!E164="","",RISCOS!E164)</f>
        <v/>
      </c>
      <c r="B162" s="218"/>
      <c r="C162" s="218"/>
      <c r="D162" s="218"/>
      <c r="E162" s="219"/>
      <c r="F162" s="218"/>
      <c r="G162" s="74" t="e">
        <f t="shared" si="70"/>
        <v>#VALUE!</v>
      </c>
      <c r="H162" s="74" t="str">
        <f t="shared" si="71"/>
        <v/>
      </c>
      <c r="I162" s="218"/>
      <c r="J162" s="94" t="e">
        <f t="shared" si="72"/>
        <v>#VALUE!</v>
      </c>
      <c r="K162" s="94" t="str">
        <f t="shared" si="73"/>
        <v/>
      </c>
      <c r="L162" s="80"/>
      <c r="M162" s="95" t="str">
        <f t="shared" si="60"/>
        <v/>
      </c>
      <c r="N162" s="82" t="str">
        <f>IF(M162="","", VLOOKUP(M162,TRATAMENTO!$AF$9:$AG$518,2,FALSE()))</f>
        <v/>
      </c>
      <c r="O162" s="83" t="str">
        <f t="shared" si="61"/>
        <v/>
      </c>
    </row>
    <row r="163" spans="1:15" ht="47.25" customHeight="1" x14ac:dyDescent="0.25">
      <c r="A163" s="93" t="str">
        <f>IF(RISCOS!E165="","",RISCOS!E165)</f>
        <v/>
      </c>
      <c r="B163" s="218"/>
      <c r="C163" s="218"/>
      <c r="D163" s="218"/>
      <c r="E163" s="219"/>
      <c r="F163" s="218"/>
      <c r="G163" s="74" t="e">
        <f t="shared" si="70"/>
        <v>#VALUE!</v>
      </c>
      <c r="H163" s="74" t="str">
        <f t="shared" si="71"/>
        <v/>
      </c>
      <c r="I163" s="218"/>
      <c r="J163" s="94" t="e">
        <f t="shared" si="72"/>
        <v>#VALUE!</v>
      </c>
      <c r="K163" s="94" t="str">
        <f t="shared" si="73"/>
        <v/>
      </c>
      <c r="L163" s="80"/>
      <c r="M163" s="95" t="str">
        <f t="shared" si="60"/>
        <v/>
      </c>
      <c r="N163" s="82" t="str">
        <f>IF(M163="","", VLOOKUP(M163,TRATAMENTO!$AF$9:$AG$518,2,FALSE()))</f>
        <v/>
      </c>
      <c r="O163" s="83" t="str">
        <f t="shared" si="61"/>
        <v/>
      </c>
    </row>
    <row r="164" spans="1:15" ht="47.25" customHeight="1" x14ac:dyDescent="0.25">
      <c r="A164" s="93" t="str">
        <f>IF(RISCOS!E166="","",RISCOS!E166)</f>
        <v/>
      </c>
      <c r="B164" s="218"/>
      <c r="C164" s="218"/>
      <c r="D164" s="218"/>
      <c r="E164" s="219"/>
      <c r="F164" s="218"/>
      <c r="G164" s="74" t="e">
        <f t="shared" si="70"/>
        <v>#VALUE!</v>
      </c>
      <c r="H164" s="74" t="str">
        <f t="shared" si="71"/>
        <v/>
      </c>
      <c r="I164" s="218"/>
      <c r="J164" s="94" t="e">
        <f t="shared" si="72"/>
        <v>#VALUE!</v>
      </c>
      <c r="K164" s="94" t="str">
        <f t="shared" si="73"/>
        <v/>
      </c>
      <c r="L164" s="80"/>
      <c r="M164" s="95" t="str">
        <f t="shared" si="60"/>
        <v/>
      </c>
      <c r="N164" s="82" t="str">
        <f>IF(M164="","", VLOOKUP(M164,TRATAMENTO!$AF$9:$AG$518,2,FALSE()))</f>
        <v/>
      </c>
      <c r="O164" s="83" t="str">
        <f t="shared" si="61"/>
        <v/>
      </c>
    </row>
    <row r="165" spans="1:15" ht="47.25" customHeight="1" x14ac:dyDescent="0.25">
      <c r="A165" s="93" t="str">
        <f>IF(RISCOS!E167="","",RISCOS!E167)</f>
        <v/>
      </c>
      <c r="B165" s="218"/>
      <c r="C165" s="218"/>
      <c r="D165" s="218"/>
      <c r="E165" s="219"/>
      <c r="F165" s="218"/>
      <c r="G165" s="74" t="e">
        <f t="shared" si="70"/>
        <v>#VALUE!</v>
      </c>
      <c r="H165" s="74" t="str">
        <f t="shared" si="71"/>
        <v/>
      </c>
      <c r="I165" s="218"/>
      <c r="J165" s="94" t="e">
        <f t="shared" si="72"/>
        <v>#VALUE!</v>
      </c>
      <c r="K165" s="94" t="str">
        <f t="shared" si="73"/>
        <v/>
      </c>
      <c r="L165" s="80"/>
      <c r="M165" s="95" t="str">
        <f t="shared" si="60"/>
        <v/>
      </c>
      <c r="N165" s="82" t="str">
        <f>IF(M165="","", VLOOKUP(M165,TRATAMENTO!$AF$9:$AG$518,2,FALSE()))</f>
        <v/>
      </c>
      <c r="O165" s="83" t="str">
        <f t="shared" si="61"/>
        <v/>
      </c>
    </row>
    <row r="166" spans="1:15" ht="47.25" customHeight="1" x14ac:dyDescent="0.25">
      <c r="A166" s="96" t="str">
        <f>IF(RISCOS!E168="","",RISCOS!E168)</f>
        <v/>
      </c>
      <c r="B166" s="218"/>
      <c r="C166" s="218"/>
      <c r="D166" s="218"/>
      <c r="E166" s="219"/>
      <c r="F166" s="218"/>
      <c r="G166" s="85" t="e">
        <f t="shared" si="70"/>
        <v>#VALUE!</v>
      </c>
      <c r="H166" s="85" t="str">
        <f t="shared" si="71"/>
        <v/>
      </c>
      <c r="I166" s="218"/>
      <c r="J166" s="97" t="e">
        <f t="shared" si="72"/>
        <v>#VALUE!</v>
      </c>
      <c r="K166" s="97" t="str">
        <f t="shared" si="73"/>
        <v/>
      </c>
      <c r="L166" s="86"/>
      <c r="M166" s="98" t="str">
        <f t="shared" si="60"/>
        <v/>
      </c>
      <c r="N166" s="88" t="str">
        <f>IF(M166="","", VLOOKUP(M166,TRATAMENTO!$AF$9:$AG$518,2,FALSE()))</f>
        <v/>
      </c>
      <c r="O166" s="89" t="str">
        <f t="shared" si="61"/>
        <v/>
      </c>
    </row>
    <row r="167" spans="1:15" ht="47.25" customHeight="1" x14ac:dyDescent="0.25">
      <c r="A167" s="90" t="str">
        <f>IF(RISCOS!E169="","",RISCOS!E169)</f>
        <v/>
      </c>
      <c r="B167" s="218">
        <f>RISCOS!I169</f>
        <v>0</v>
      </c>
      <c r="C167" s="218">
        <f>RISCOS!D169</f>
        <v>0</v>
      </c>
      <c r="D167" s="218">
        <f>RISCOS!J169</f>
        <v>0</v>
      </c>
      <c r="E167" s="219">
        <f>RISCOS!G169</f>
        <v>0</v>
      </c>
      <c r="F167" s="218" t="str">
        <f>IF(Med_X_Riscos!R7="X",TRATAMENTO!E9 &amp; " ||| ","") &amp;
IF(Med_X_Riscos!R8="X",TRATAMENTO!E19 &amp; " ||| ","") &amp;
IF(Med_X_Riscos!R9="X",TRATAMENTO!E29 &amp; " ||| ","") &amp;
IF(Med_X_Riscos!R10="X",TRATAMENTO!E39 &amp; " ||| ","") &amp;
IF(Med_X_Riscos!R11="X",TRATAMENTO!E49 &amp; " ||| ","") &amp;
IF(Med_X_Riscos!R12="X",TRATAMENTO!E59 &amp; " ||| ","") &amp;
IF(Med_X_Riscos!R13="X",TRATAMENTO!E69 &amp; " ||| ","") &amp;
IF(Med_X_Riscos!R14="X",TRATAMENTO!E79 &amp; " ||| ","") &amp;
IF(Med_X_Riscos!R15="X",TRATAMENTO!E89 &amp; " ||| ","") &amp;
IF(Med_X_Riscos!R16="X",TRATAMENTO!E99 &amp; " ||| ","") &amp;
IF(Med_X_Riscos!R17="X",TRATAMENTO!E109 &amp; " ||| ","") &amp;
IF(Med_X_Riscos!R18="X",TRATAMENTO!E119 &amp; " ||| ","") &amp;
IF(Med_X_Riscos!R19="X",TRATAMENTO!E129 &amp; " ||| ","") &amp;
IF(Med_X_Riscos!R20="X",TRATAMENTO!E139 &amp; " ||| ","") &amp;
IF(Med_X_Riscos!R21="X",TRATAMENTO!E149 &amp; " ||| ","") &amp;
IF(Med_X_Riscos!R22="X",TRATAMENTO!E159 &amp; " ||| ","") &amp;
IF(Med_X_Riscos!R23="X",TRATAMENTO!E169 &amp; " ||| ","") &amp;
IF(Med_X_Riscos!R24="X",TRATAMENTO!E179 &amp; " ||| ","") &amp;
IF(Med_X_Riscos!R25="X",TRATAMENTO!E189 &amp; " ||| ","") &amp;
IF(Med_X_Riscos!R26="X",TRATAMENTO!E199 &amp; " ||| ","") &amp;
IF(Med_X_Riscos!R27="X",TRATAMENTO!E209 &amp; " ||| ","") &amp;
IF(Med_X_Riscos!R28="X",TRATAMENTO!E219 &amp; " ||| ","") &amp;
IF(Med_X_Riscos!R29="X",TRATAMENTO!E229 &amp; " ||| ","") &amp;
IF(Med_X_Riscos!R30="X",TRATAMENTO!E239 &amp; " ||| ","") &amp;
IF(Med_X_Riscos!R31="X",TRATAMENTO!E249 &amp; " ||| ","") &amp;
IF(Med_X_Riscos!R32="X",TRATAMENTO!E259 &amp; " ||| ","") &amp;
IF(Med_X_Riscos!R33="X",TRATAMENTO!E269 &amp; " ||| ","") &amp;
IF(Med_X_Riscos!R34="X",TRATAMENTO!E279 &amp; " ||| ","") &amp;
IF(Med_X_Riscos!R35="X",TRATAMENTO!E289 &amp; " ||| ","") &amp;
IF(Med_X_Riscos!R36="X",TRATAMENTO!E299 &amp; " ||| ","") &amp;
IF(Med_X_Riscos!R37="X",TRATAMENTO!E309 &amp; " ||| ","") &amp;
IF(Med_X_Riscos!R38="X",TRATAMENTO!E319 &amp; " ||| ","") &amp;
IF(Med_X_Riscos!R39="X",TRATAMENTO!E329 &amp; " ||| ","") &amp;
IF(Med_X_Riscos!R40="X",TRATAMENTO!E339 &amp; " ||| ","") &amp;
IF(Med_X_Riscos!R41="X",TRATAMENTO!E349 &amp; " ||| ","") &amp;
IF(Med_X_Riscos!R42="X",TRATAMENTO!E359 &amp; " ||| ","") &amp;
IF(Med_X_Riscos!R43="X",TRATAMENTO!E369 &amp; " ||| ","") &amp;
IF(Med_X_Riscos!R44="X",TRATAMENTO!E379 &amp; " ||| ","") &amp;
IF(Med_X_Riscos!R45="X",TRATAMENTO!E389 &amp; " ||| ","") &amp;
IF(Med_X_Riscos!R46="X",TRATAMENTO!E399 &amp; " ||| ","") &amp;
IF(Med_X_Riscos!R47="X",TRATAMENTO!E409 &amp; " ||| ","") &amp;
IF(Med_X_Riscos!R48="X",TRATAMENTO!E419 &amp; " ||| ","") &amp;
IF(Med_X_Riscos!R49="X",TRATAMENTO!E429 &amp; " ||| ","") &amp;
IF(Med_X_Riscos!R50="X",TRATAMENTO!E439 &amp; " ||| ","") &amp;
IF(Med_X_Riscos!R51="X",TRATAMENTO!E449 &amp; " ||| ","") &amp;
IF(Med_X_Riscos!R52="X",TRATAMENTO!E459 &amp; " ||| ","") &amp;
IF(Med_X_Riscos!R53="X",TRATAMENTO!E469 &amp; " ||| ","") &amp;
IF(Med_X_Riscos!R54="X",TRATAMENTO!E479 &amp; " ||| ","") &amp;
IF(Med_X_Riscos!R55="X",TRATAMENTO!E489 &amp; " ||| ","") &amp;
IF(Med_X_Riscos!R56="X",TRATAMENTO!E499 &amp; " ||| ","") &amp;
IF(Med_X_Riscos!R57="X",TRATAMENTO!E509 &amp; " ||| ","")</f>
        <v/>
      </c>
      <c r="G167" s="75" t="e">
        <f>SEARCH(" ||| ",$F$167,1)</f>
        <v>#VALUE!</v>
      </c>
      <c r="H167" s="91" t="str">
        <f>IF(ISERROR(G167),"",MID(F167,1,G167-1))</f>
        <v/>
      </c>
      <c r="I167" s="218" t="str">
        <f>IF(Med_X_Riscos!R7="X",TRATAMENTO!L9&amp; " ||| ","") &amp;
IF(Med_X_Riscos!R8="X",TRATAMENTO!L19&amp; " ||| ","") &amp;
IF(Med_X_Riscos!R9="X",TRATAMENTO!L29&amp; " ||| ","") &amp;
IF(Med_X_Riscos!R10="X",TRATAMENTO!L39&amp; " ||| ","") &amp;
IF(Med_X_Riscos!R11="X",TRATAMENTO!L49&amp; " ||| ","") &amp;
IF(Med_X_Riscos!R12="X",TRATAMENTO!L59&amp; " ||| ","") &amp;
IF(Med_X_Riscos!R13="X",TRATAMENTO!L69&amp; " ||| ","") &amp;
IF(Med_X_Riscos!R14="X",TRATAMENTO!L79&amp; " ||| ","") &amp;
IF(Med_X_Riscos!R15="X",TRATAMENTO!L89&amp; " ||| ","") &amp;
IF(Med_X_Riscos!R16="X",TRATAMENTO!L99&amp; " ||| ","") &amp;
IF(Med_X_Riscos!R17="X",TRATAMENTO!L109&amp; " ||| ","") &amp;
IF(Med_X_Riscos!R18="X",TRATAMENTO!L119&amp; " ||| ","") &amp;
IF(Med_X_Riscos!R19="X",TRATAMENTO!L129&amp; " ||| ","") &amp;
IF(Med_X_Riscos!R20="X",TRATAMENTO!L139&amp; " ||| ","") &amp;
IF(Med_X_Riscos!R21="X",TRATAMENTO!L149&amp; " ||| ","") &amp;
IF(Med_X_Riscos!R22="X",TRATAMENTO!L159&amp; " ||| ","") &amp;
IF(Med_X_Riscos!R23="X",TRATAMENTO!L169&amp; " ||| ","") &amp;
IF(Med_X_Riscos!R24="X",TRATAMENTO!L179&amp; " ||| ","") &amp;
IF(Med_X_Riscos!R25="X",TRATAMENTO!L189&amp; " ||| ","") &amp;
IF(Med_X_Riscos!R26="X",TRATAMENTO!L199&amp; " ||| ","") &amp;
IF(Med_X_Riscos!R27="X",TRATAMENTO!L209&amp; " ||| ","") &amp;
IF(Med_X_Riscos!R28="X",TRATAMENTO!L219&amp; " ||| ","") &amp;
IF(Med_X_Riscos!R29="X",TRATAMENTO!L229&amp; " ||| ","") &amp;
IF(Med_X_Riscos!R30="X",TRATAMENTO!L239&amp; " ||| ","") &amp;
IF(Med_X_Riscos!R31="X",TRATAMENTO!L249&amp; " ||| ","") &amp;
IF(Med_X_Riscos!R32="X",TRATAMENTO!L259&amp; " ||| ","") &amp;
IF(Med_X_Riscos!R33="X",TRATAMENTO!L269&amp; " ||| ","") &amp;
IF(Med_X_Riscos!R34="X",TRATAMENTO!L279&amp; " ||| ","") &amp;
IF(Med_X_Riscos!R35="X",TRATAMENTO!L289&amp; " ||| ","") &amp;
IF(Med_X_Riscos!R36="X",TRATAMENTO!L299&amp; " ||| ","") &amp;
IF(Med_X_Riscos!R37="X",TRATAMENTO!L309&amp; " ||| ","") &amp;
IF(Med_X_Riscos!R38="X",TRATAMENTO!L319&amp; " ||| ","") &amp;
IF(Med_X_Riscos!R39="X",TRATAMENTO!L329&amp; " ||| ","") &amp;
IF(Med_X_Riscos!R40="X",TRATAMENTO!L339&amp; " ||| ","") &amp;
IF(Med_X_Riscos!R41="X",TRATAMENTO!L349&amp; " ||| ","") &amp;
IF(Med_X_Riscos!R42="X",TRATAMENTO!L359&amp; " ||| ","") &amp;
IF(Med_X_Riscos!R43="X",TRATAMENTO!L369&amp; " ||| ","") &amp;
IF(Med_X_Riscos!R44="X",TRATAMENTO!L379&amp; " ||| ","") &amp;
IF(Med_X_Riscos!R45="X",TRATAMENTO!L389&amp; " ||| ","") &amp;
IF(Med_X_Riscos!R46="X",TRATAMENTO!L399&amp; " ||| ","") &amp;
IF(Med_X_Riscos!R47="X",TRATAMENTO!L409&amp; " ||| ","") &amp;
IF(Med_X_Riscos!R48="X",TRATAMENTO!L419&amp; " ||| ","") &amp;
IF(Med_X_Riscos!R49="X",TRATAMENTO!L429&amp; " ||| ","") &amp;
IF(Med_X_Riscos!R50="X",TRATAMENTO!L439&amp; " ||| ","") &amp;
IF(Med_X_Riscos!R51="X",TRATAMENTO!L449&amp; " ||| ","") &amp;
IF(Med_X_Riscos!R52="X",TRATAMENTO!L459&amp; " ||| ","") &amp;
IF(Med_X_Riscos!R53="X",TRATAMENTO!L469&amp; " ||| ","") &amp;
IF(Med_X_Riscos!R54="X",TRATAMENTO!L479&amp; " ||| ","") &amp;
IF(Med_X_Riscos!R55="X",TRATAMENTO!L489&amp; " ||| ","") &amp;
IF(Med_X_Riscos!R56="X",TRATAMENTO!L499&amp; " ||| ","") &amp;
IF(Med_X_Riscos!R57="X",TRATAMENTO!L509&amp; " ||| ","")</f>
        <v/>
      </c>
      <c r="J167" s="91" t="e">
        <f>SEARCH(" ||| ",$I$167,1)</f>
        <v>#VALUE!</v>
      </c>
      <c r="K167" s="91" t="str">
        <f>IF(ISERROR(J167),"",MID($I$167,1,J167-1))</f>
        <v/>
      </c>
      <c r="L167" s="76"/>
      <c r="M167" s="92" t="str">
        <f t="shared" ref="M167:M176" si="74">IF(H167="","", MID(H167,1,4))</f>
        <v/>
      </c>
      <c r="N167" s="78" t="str">
        <f>IF(M167="","", VLOOKUP(M167,TRATAMENTO!$AF$9:$AG$518,2,FALSE()))</f>
        <v/>
      </c>
      <c r="O167" s="79" t="str">
        <f t="shared" ref="O167:O176" si="75">IF(ISERROR(SEARCH("R01",N167,1)),"","R01   ")
&amp; IF(ISERROR(SEARCH("R02",N167,1)),"","R02   ")
&amp; IF(ISERROR(SEARCH("R03",N167,1)),"","R03   ")
&amp; IF(ISERROR(SEARCH("R04",N167,1)),"","R04   ")
&amp; IF(ISERROR(SEARCH("R05",N167,1)),"","R05   ")
&amp; IF(ISERROR(SEARCH("R06",N167,1)),"","R06   ")
&amp; IF(ISERROR(SEARCH("R07",N167,1)),"","R07   ")
&amp; IF(ISERROR(SEARCH("R08",N167,1)),"","R08   ")
&amp; IF(ISERROR(SEARCH("R09",N167,1)),"","R09   ")
&amp; IF(ISERROR(SEARCH("R10",N167,1)),"","R10   ")
&amp; IF(ISERROR(SEARCH("R11",N167,1)),"","R11   ")
&amp; IF(ISERROR(SEARCH("R12",N167,1)),"","R12   ")
&amp; IF(ISERROR(SEARCH("R13",N167,1)),"","R13   ")
&amp; IF(ISERROR(SEARCH("R14",N167,1)),"","R14   ")
&amp; IF(ISERROR(SEARCH("R15",N167,1)),"","R15   ")
&amp; IF(ISERROR(SEARCH("R16",N167,1)),"","R16   ")
&amp; IF(ISERROR(SEARCH("R17",N167,1)),"","R17   ")</f>
        <v/>
      </c>
    </row>
    <row r="168" spans="1:15" ht="47.25" customHeight="1" x14ac:dyDescent="0.25">
      <c r="A168" s="93" t="str">
        <f>IF(RISCOS!E170="","",RISCOS!E170)</f>
        <v/>
      </c>
      <c r="B168" s="218"/>
      <c r="C168" s="218"/>
      <c r="D168" s="218"/>
      <c r="E168" s="219"/>
      <c r="F168" s="218"/>
      <c r="G168" s="74" t="e">
        <f t="shared" ref="G168:G176" si="76">SEARCH(" ||| ",$F$167,G167+1)</f>
        <v>#VALUE!</v>
      </c>
      <c r="H168" s="74" t="str">
        <f t="shared" ref="H168:H176" si="77">IF(ISERROR(G168),"", MID($F$27,G167+5,G168-G167-5))</f>
        <v/>
      </c>
      <c r="I168" s="218"/>
      <c r="J168" s="94" t="e">
        <f t="shared" ref="J168:J176" si="78">SEARCH(" ||| ",$I$167,J167+1)</f>
        <v>#VALUE!</v>
      </c>
      <c r="K168" s="94" t="str">
        <f t="shared" ref="K168:K176" si="79">IF(ISERROR(J168),"",MID($I$167,J167+5,J168-J167-5))</f>
        <v/>
      </c>
      <c r="L168" s="80"/>
      <c r="M168" s="95" t="str">
        <f t="shared" si="74"/>
        <v/>
      </c>
      <c r="N168" s="82" t="str">
        <f>IF(M168="","", VLOOKUP(M168,TRATAMENTO!$AF$9:$AG$518,2,FALSE()))</f>
        <v/>
      </c>
      <c r="O168" s="83" t="str">
        <f t="shared" si="75"/>
        <v/>
      </c>
    </row>
    <row r="169" spans="1:15" ht="47.25" customHeight="1" x14ac:dyDescent="0.25">
      <c r="A169" s="93" t="str">
        <f>IF(RISCOS!E171="","",RISCOS!E171)</f>
        <v/>
      </c>
      <c r="B169" s="218"/>
      <c r="C169" s="218"/>
      <c r="D169" s="218"/>
      <c r="E169" s="219"/>
      <c r="F169" s="218"/>
      <c r="G169" s="74" t="e">
        <f t="shared" si="76"/>
        <v>#VALUE!</v>
      </c>
      <c r="H169" s="74" t="str">
        <f t="shared" si="77"/>
        <v/>
      </c>
      <c r="I169" s="218"/>
      <c r="J169" s="94" t="e">
        <f t="shared" si="78"/>
        <v>#VALUE!</v>
      </c>
      <c r="K169" s="94" t="str">
        <f t="shared" si="79"/>
        <v/>
      </c>
      <c r="L169" s="80"/>
      <c r="M169" s="95" t="str">
        <f t="shared" si="74"/>
        <v/>
      </c>
      <c r="N169" s="82" t="str">
        <f>IF(M169="","", VLOOKUP(M169,TRATAMENTO!$AF$9:$AG$518,2,FALSE()))</f>
        <v/>
      </c>
      <c r="O169" s="83" t="str">
        <f t="shared" si="75"/>
        <v/>
      </c>
    </row>
    <row r="170" spans="1:15" ht="47.25" customHeight="1" x14ac:dyDescent="0.25">
      <c r="A170" s="93" t="str">
        <f>IF(RISCOS!E172="","",RISCOS!E172)</f>
        <v/>
      </c>
      <c r="B170" s="218"/>
      <c r="C170" s="218"/>
      <c r="D170" s="218"/>
      <c r="E170" s="219"/>
      <c r="F170" s="218"/>
      <c r="G170" s="74" t="e">
        <f t="shared" si="76"/>
        <v>#VALUE!</v>
      </c>
      <c r="H170" s="74" t="str">
        <f t="shared" si="77"/>
        <v/>
      </c>
      <c r="I170" s="218"/>
      <c r="J170" s="94" t="e">
        <f t="shared" si="78"/>
        <v>#VALUE!</v>
      </c>
      <c r="K170" s="94" t="str">
        <f t="shared" si="79"/>
        <v/>
      </c>
      <c r="L170" s="80"/>
      <c r="M170" s="95" t="str">
        <f t="shared" si="74"/>
        <v/>
      </c>
      <c r="N170" s="82" t="str">
        <f>IF(M170="","", VLOOKUP(M170,TRATAMENTO!$AF$9:$AG$518,2,FALSE()))</f>
        <v/>
      </c>
      <c r="O170" s="83" t="str">
        <f t="shared" si="75"/>
        <v/>
      </c>
    </row>
    <row r="171" spans="1:15" ht="47.25" customHeight="1" x14ac:dyDescent="0.25">
      <c r="A171" s="93" t="str">
        <f>IF(RISCOS!E173="","",RISCOS!E173)</f>
        <v/>
      </c>
      <c r="B171" s="218"/>
      <c r="C171" s="218"/>
      <c r="D171" s="218"/>
      <c r="E171" s="219"/>
      <c r="F171" s="218"/>
      <c r="G171" s="74" t="e">
        <f t="shared" si="76"/>
        <v>#VALUE!</v>
      </c>
      <c r="H171" s="74" t="str">
        <f t="shared" si="77"/>
        <v/>
      </c>
      <c r="I171" s="218"/>
      <c r="J171" s="94" t="e">
        <f t="shared" si="78"/>
        <v>#VALUE!</v>
      </c>
      <c r="K171" s="94" t="str">
        <f t="shared" si="79"/>
        <v/>
      </c>
      <c r="L171" s="80"/>
      <c r="M171" s="95" t="str">
        <f t="shared" si="74"/>
        <v/>
      </c>
      <c r="N171" s="82" t="str">
        <f>IF(M171="","", VLOOKUP(M171,TRATAMENTO!$AF$9:$AG$518,2,FALSE()))</f>
        <v/>
      </c>
      <c r="O171" s="83" t="str">
        <f t="shared" si="75"/>
        <v/>
      </c>
    </row>
    <row r="172" spans="1:15" ht="47.25" customHeight="1" x14ac:dyDescent="0.25">
      <c r="A172" s="93" t="str">
        <f>IF(RISCOS!E174="","",RISCOS!E174)</f>
        <v/>
      </c>
      <c r="B172" s="218"/>
      <c r="C172" s="218"/>
      <c r="D172" s="218"/>
      <c r="E172" s="219"/>
      <c r="F172" s="218"/>
      <c r="G172" s="74" t="e">
        <f t="shared" si="76"/>
        <v>#VALUE!</v>
      </c>
      <c r="H172" s="74" t="str">
        <f t="shared" si="77"/>
        <v/>
      </c>
      <c r="I172" s="218"/>
      <c r="J172" s="94" t="e">
        <f t="shared" si="78"/>
        <v>#VALUE!</v>
      </c>
      <c r="K172" s="94" t="str">
        <f t="shared" si="79"/>
        <v/>
      </c>
      <c r="L172" s="80"/>
      <c r="M172" s="95" t="str">
        <f t="shared" si="74"/>
        <v/>
      </c>
      <c r="N172" s="82" t="str">
        <f>IF(M172="","", VLOOKUP(M172,TRATAMENTO!$AF$9:$AG$518,2,FALSE()))</f>
        <v/>
      </c>
      <c r="O172" s="83" t="str">
        <f t="shared" si="75"/>
        <v/>
      </c>
    </row>
    <row r="173" spans="1:15" ht="47.25" customHeight="1" x14ac:dyDescent="0.25">
      <c r="A173" s="93" t="str">
        <f>IF(RISCOS!E175="","",RISCOS!E175)</f>
        <v/>
      </c>
      <c r="B173" s="218"/>
      <c r="C173" s="218"/>
      <c r="D173" s="218"/>
      <c r="E173" s="219"/>
      <c r="F173" s="218"/>
      <c r="G173" s="74" t="e">
        <f t="shared" si="76"/>
        <v>#VALUE!</v>
      </c>
      <c r="H173" s="74" t="str">
        <f t="shared" si="77"/>
        <v/>
      </c>
      <c r="I173" s="218"/>
      <c r="J173" s="94" t="e">
        <f t="shared" si="78"/>
        <v>#VALUE!</v>
      </c>
      <c r="K173" s="94" t="str">
        <f t="shared" si="79"/>
        <v/>
      </c>
      <c r="L173" s="80"/>
      <c r="M173" s="95" t="str">
        <f t="shared" si="74"/>
        <v/>
      </c>
      <c r="N173" s="82" t="str">
        <f>IF(M173="","", VLOOKUP(M173,TRATAMENTO!$AF$9:$AG$518,2,FALSE()))</f>
        <v/>
      </c>
      <c r="O173" s="83" t="str">
        <f t="shared" si="75"/>
        <v/>
      </c>
    </row>
    <row r="174" spans="1:15" ht="47.25" customHeight="1" x14ac:dyDescent="0.25">
      <c r="A174" s="93" t="str">
        <f>IF(RISCOS!E176="","",RISCOS!E176)</f>
        <v/>
      </c>
      <c r="B174" s="218"/>
      <c r="C174" s="218"/>
      <c r="D174" s="218"/>
      <c r="E174" s="219"/>
      <c r="F174" s="218"/>
      <c r="G174" s="74" t="e">
        <f t="shared" si="76"/>
        <v>#VALUE!</v>
      </c>
      <c r="H174" s="74" t="str">
        <f t="shared" si="77"/>
        <v/>
      </c>
      <c r="I174" s="218"/>
      <c r="J174" s="94" t="e">
        <f t="shared" si="78"/>
        <v>#VALUE!</v>
      </c>
      <c r="K174" s="94" t="str">
        <f t="shared" si="79"/>
        <v/>
      </c>
      <c r="L174" s="80"/>
      <c r="M174" s="95" t="str">
        <f t="shared" si="74"/>
        <v/>
      </c>
      <c r="N174" s="82" t="str">
        <f>IF(M174="","", VLOOKUP(M174,TRATAMENTO!$AF$9:$AG$518,2,FALSE()))</f>
        <v/>
      </c>
      <c r="O174" s="83" t="str">
        <f t="shared" si="75"/>
        <v/>
      </c>
    </row>
    <row r="175" spans="1:15" ht="47.25" customHeight="1" x14ac:dyDescent="0.25">
      <c r="A175" s="93" t="str">
        <f>IF(RISCOS!E177="","",RISCOS!E177)</f>
        <v/>
      </c>
      <c r="B175" s="218"/>
      <c r="C175" s="218"/>
      <c r="D175" s="218"/>
      <c r="E175" s="219"/>
      <c r="F175" s="218"/>
      <c r="G175" s="74" t="e">
        <f t="shared" si="76"/>
        <v>#VALUE!</v>
      </c>
      <c r="H175" s="74" t="str">
        <f t="shared" si="77"/>
        <v/>
      </c>
      <c r="I175" s="218"/>
      <c r="J175" s="94" t="e">
        <f t="shared" si="78"/>
        <v>#VALUE!</v>
      </c>
      <c r="K175" s="94" t="str">
        <f t="shared" si="79"/>
        <v/>
      </c>
      <c r="L175" s="80"/>
      <c r="M175" s="95" t="str">
        <f t="shared" si="74"/>
        <v/>
      </c>
      <c r="N175" s="82" t="str">
        <f>IF(M175="","", VLOOKUP(M175,TRATAMENTO!$AF$9:$AG$518,2,FALSE()))</f>
        <v/>
      </c>
      <c r="O175" s="83" t="str">
        <f t="shared" si="75"/>
        <v/>
      </c>
    </row>
    <row r="176" spans="1:15" ht="47.25" customHeight="1" x14ac:dyDescent="0.25">
      <c r="A176" s="96" t="str">
        <f>IF(RISCOS!E178="","",RISCOS!E178)</f>
        <v/>
      </c>
      <c r="B176" s="218"/>
      <c r="C176" s="218"/>
      <c r="D176" s="218"/>
      <c r="E176" s="219"/>
      <c r="F176" s="218"/>
      <c r="G176" s="85" t="e">
        <f t="shared" si="76"/>
        <v>#VALUE!</v>
      </c>
      <c r="H176" s="85" t="str">
        <f t="shared" si="77"/>
        <v/>
      </c>
      <c r="I176" s="218"/>
      <c r="J176" s="97" t="e">
        <f t="shared" si="78"/>
        <v>#VALUE!</v>
      </c>
      <c r="K176" s="97" t="str">
        <f t="shared" si="79"/>
        <v/>
      </c>
      <c r="L176" s="86"/>
      <c r="M176" s="98" t="str">
        <f t="shared" si="74"/>
        <v/>
      </c>
      <c r="N176" s="88" t="str">
        <f>IF(M176="","", VLOOKUP(M176,TRATAMENTO!$AF$9:$AG$518,2,FALSE()))</f>
        <v/>
      </c>
      <c r="O176" s="89" t="str">
        <f t="shared" si="75"/>
        <v/>
      </c>
    </row>
  </sheetData>
  <mergeCells count="102">
    <mergeCell ref="B7:B16"/>
    <mergeCell ref="C7:C16"/>
    <mergeCell ref="D7:D16"/>
    <mergeCell ref="E7:E16"/>
    <mergeCell ref="F7:F16"/>
    <mergeCell ref="I7:I16"/>
    <mergeCell ref="B17:B26"/>
    <mergeCell ref="C17:C26"/>
    <mergeCell ref="D17:D26"/>
    <mergeCell ref="E17:E26"/>
    <mergeCell ref="F17:F26"/>
    <mergeCell ref="I17:I26"/>
    <mergeCell ref="B27:B36"/>
    <mergeCell ref="C27:C36"/>
    <mergeCell ref="D27:D36"/>
    <mergeCell ref="E27:E36"/>
    <mergeCell ref="F27:F36"/>
    <mergeCell ref="I27:I36"/>
    <mergeCell ref="B37:B46"/>
    <mergeCell ref="C37:C46"/>
    <mergeCell ref="D37:D46"/>
    <mergeCell ref="E37:E46"/>
    <mergeCell ref="F37:F46"/>
    <mergeCell ref="I37:I46"/>
    <mergeCell ref="B47:B56"/>
    <mergeCell ref="C47:C56"/>
    <mergeCell ref="D47:D56"/>
    <mergeCell ref="E47:E56"/>
    <mergeCell ref="F47:F56"/>
    <mergeCell ref="I47:I56"/>
    <mergeCell ref="B57:B66"/>
    <mergeCell ref="C57:C66"/>
    <mergeCell ref="D57:D66"/>
    <mergeCell ref="E57:E66"/>
    <mergeCell ref="F57:F66"/>
    <mergeCell ref="I57:I66"/>
    <mergeCell ref="B67:B76"/>
    <mergeCell ref="C67:C76"/>
    <mergeCell ref="D67:D76"/>
    <mergeCell ref="E67:E76"/>
    <mergeCell ref="F67:F76"/>
    <mergeCell ref="I67:I76"/>
    <mergeCell ref="B77:B86"/>
    <mergeCell ref="C77:C86"/>
    <mergeCell ref="D77:D86"/>
    <mergeCell ref="E77:E86"/>
    <mergeCell ref="F77:F86"/>
    <mergeCell ref="I77:I86"/>
    <mergeCell ref="B87:B96"/>
    <mergeCell ref="C87:C96"/>
    <mergeCell ref="D87:D96"/>
    <mergeCell ref="E87:E96"/>
    <mergeCell ref="F87:F96"/>
    <mergeCell ref="I87:I96"/>
    <mergeCell ref="B97:B106"/>
    <mergeCell ref="C97:C106"/>
    <mergeCell ref="D97:D106"/>
    <mergeCell ref="E97:E106"/>
    <mergeCell ref="F97:F106"/>
    <mergeCell ref="I97:I106"/>
    <mergeCell ref="B107:B116"/>
    <mergeCell ref="C107:C116"/>
    <mergeCell ref="D107:D116"/>
    <mergeCell ref="E107:E116"/>
    <mergeCell ref="F107:F116"/>
    <mergeCell ref="I107:I116"/>
    <mergeCell ref="B117:B126"/>
    <mergeCell ref="C117:C126"/>
    <mergeCell ref="D117:D126"/>
    <mergeCell ref="E117:E126"/>
    <mergeCell ref="F117:F126"/>
    <mergeCell ref="I117:I126"/>
    <mergeCell ref="B127:B136"/>
    <mergeCell ref="C127:C136"/>
    <mergeCell ref="D127:D136"/>
    <mergeCell ref="E127:E136"/>
    <mergeCell ref="F127:F136"/>
    <mergeCell ref="I127:I136"/>
    <mergeCell ref="B137:B146"/>
    <mergeCell ref="C137:C146"/>
    <mergeCell ref="D137:D146"/>
    <mergeCell ref="E137:E146"/>
    <mergeCell ref="F137:F146"/>
    <mergeCell ref="I137:I146"/>
    <mergeCell ref="B167:B176"/>
    <mergeCell ref="C167:C176"/>
    <mergeCell ref="D167:D176"/>
    <mergeCell ref="E167:E176"/>
    <mergeCell ref="F167:F176"/>
    <mergeCell ref="I167:I176"/>
    <mergeCell ref="B147:B156"/>
    <mergeCell ref="C147:C156"/>
    <mergeCell ref="D147:D156"/>
    <mergeCell ref="E147:E156"/>
    <mergeCell ref="F147:F156"/>
    <mergeCell ref="I147:I156"/>
    <mergeCell ref="B157:B166"/>
    <mergeCell ref="C157:C166"/>
    <mergeCell ref="D157:D166"/>
    <mergeCell ref="E157:E166"/>
    <mergeCell ref="F157:F166"/>
    <mergeCell ref="I157:I166"/>
  </mergeCells>
  <dataValidations count="1">
    <dataValidation type="list" allowBlank="1" showInputMessage="1" showErrorMessage="1" sqref="L7:L176" xr:uid="{00000000-0002-0000-0500-000000000000}">
      <formula1>"Preventiva,Corretiva,Detectiva,Atenuação,Recuperação"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7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defaultColWidth="31.140625" defaultRowHeight="15.75" x14ac:dyDescent="0.25"/>
  <cols>
    <col min="1" max="1" width="53.140625" style="99" customWidth="1"/>
    <col min="2" max="16384" width="31.140625" style="67"/>
  </cols>
  <sheetData>
    <row r="1" spans="1:18" hidden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s="99" customFormat="1" ht="129" customHeight="1" x14ac:dyDescent="0.25">
      <c r="A6" s="100" t="s">
        <v>169</v>
      </c>
      <c r="B6" s="101" t="str">
        <f>IF(RISCOS!D9="","   ",RISCOS!D9)</f>
        <v>R01 - [Etapa/Atividade de Execução + Deficiente, inadequado, inconsistente]</v>
      </c>
      <c r="C6" s="102" t="str">
        <f>IF(RISCOS!D19="","   ",RISCOS!D19)</f>
        <v>R02 - [Etapa/Atividade de Execução + Deficiente, inadequado, inconsistente]</v>
      </c>
      <c r="D6" s="102" t="str">
        <f>IF(RISCOS!D29="","   ",RISCOS!D29)</f>
        <v>R03 - [Etapa/Atividade de Execução + Deficiente, inadequado, inconsistente]</v>
      </c>
      <c r="E6" s="102" t="str">
        <f>IF(RISCOS!D39="","   ",RISCOS!D39)</f>
        <v>R04 - [Etapa/Atividade de Execução + Deficiente, inadequado, inconsistente]</v>
      </c>
      <c r="F6" s="102" t="str">
        <f>IF(RISCOS!D49="","   ",RISCOS!D49)</f>
        <v>R05 - [Etapa/Atividade de Execução + Deficiente, inadequado, inconsistente]</v>
      </c>
      <c r="G6" s="102" t="str">
        <f>IF(RISCOS!D59="","   ",RISCOS!D59)</f>
        <v>R06 - [Etapa/Atividade de Execução + Deficiente, inadequado, inconsistente]</v>
      </c>
      <c r="H6" s="102" t="str">
        <f>IF(RISCOS!D69="","   ",RISCOS!D69)</f>
        <v>R07 - [Etapa/Atividade de Execução + Deficiente, inadequado, inconsistente]</v>
      </c>
      <c r="I6" s="102" t="str">
        <f>IF(RISCOS!D79="","   ",RISCOS!D79)</f>
        <v>R08 - [Etapa/Atividade de Execução + Deficiente, inadequado, inconsistente]</v>
      </c>
      <c r="J6" s="102" t="str">
        <f>IF(RISCOS!D89="","   ",RISCOS!D89)</f>
        <v>R09 - [Etapa/Atividade de Execução + Deficiente, inadequado, inconsistente]</v>
      </c>
      <c r="K6" s="102" t="str">
        <f>IF(RISCOS!D99="","   ",RISCOS!D99)</f>
        <v>R10 - [Etapa/Atividade de Execução + Deficiente, inadequado, inconsistente]</v>
      </c>
      <c r="L6" s="102" t="str">
        <f>IF(RISCOS!D109="","   ",RISCOS!D109)</f>
        <v xml:space="preserve">   </v>
      </c>
      <c r="M6" s="102" t="str">
        <f>IF(RISCOS!D119="","   ",RISCOS!D119)</f>
        <v xml:space="preserve">   </v>
      </c>
      <c r="N6" s="102" t="str">
        <f>IF(RISCOS!D129="","   ",RISCOS!D129)</f>
        <v xml:space="preserve">   </v>
      </c>
      <c r="O6" s="102" t="str">
        <f>IF(RISCOS!D139="","   ",RISCOS!D139)</f>
        <v xml:space="preserve">   </v>
      </c>
      <c r="P6" s="102" t="str">
        <f>IF(RISCOS!D149="","   ",RISCOS!D149)</f>
        <v xml:space="preserve">   </v>
      </c>
      <c r="Q6" s="102" t="str">
        <f>IF(RISCOS!D159="","   ",RISCOS!D159)</f>
        <v xml:space="preserve">   </v>
      </c>
      <c r="R6" s="102" t="str">
        <f>IF(RISCOS!D169="","   ",RISCOS!D169)</f>
        <v xml:space="preserve">   </v>
      </c>
    </row>
    <row r="7" spans="1:18" ht="90" customHeight="1" x14ac:dyDescent="0.25">
      <c r="A7" s="103" t="str">
        <f>IF(TRATAMENTO!E9&lt;&gt;"",TRATAMENTO!E9,"")</f>
        <v xml:space="preserve">Mt01 - </v>
      </c>
      <c r="B7" s="104" t="str">
        <f>IF(ISERROR(SEARCH("- "&amp; B$6,TRATAMENTO!$D9)),"","X")</f>
        <v>X</v>
      </c>
      <c r="C7" s="105" t="str">
        <f>IF(ISERROR(SEARCH("- "&amp; C$6,TRATAMENTO!$D9)),"","X")</f>
        <v>X</v>
      </c>
      <c r="D7" s="105" t="str">
        <f>IF(ISERROR(SEARCH("- "&amp; D$6,TRATAMENTO!$D9)),"","X")</f>
        <v/>
      </c>
      <c r="E7" s="105" t="str">
        <f>IF(ISERROR(SEARCH("- "&amp; E$6,TRATAMENTO!$D9)),"","X")</f>
        <v/>
      </c>
      <c r="F7" s="105" t="str">
        <f>IF(ISERROR(SEARCH("- "&amp; F$6,TRATAMENTO!$D9)),"","X")</f>
        <v/>
      </c>
      <c r="G7" s="105" t="str">
        <f>IF(ISERROR(SEARCH("- "&amp; G$6,TRATAMENTO!$D9)),"","X")</f>
        <v/>
      </c>
      <c r="H7" s="105" t="str">
        <f>IF(ISERROR(SEARCH("- "&amp; H$6,TRATAMENTO!$D9)),"","X")</f>
        <v/>
      </c>
      <c r="I7" s="105" t="str">
        <f>IF(ISERROR(SEARCH("- "&amp; I$6,TRATAMENTO!$D9)),"","X")</f>
        <v/>
      </c>
      <c r="J7" s="105" t="str">
        <f>IF(ISERROR(SEARCH("- "&amp; J$6,TRATAMENTO!$D9)),"","X")</f>
        <v/>
      </c>
      <c r="K7" s="105" t="str">
        <f>IF(ISERROR(SEARCH("- "&amp; K$6,TRATAMENTO!$D9)),"","X")</f>
        <v/>
      </c>
      <c r="L7" s="105" t="str">
        <f>IF(ISERROR(SEARCH("- "&amp; L$6,TRATAMENTO!$D9)),"","X")</f>
        <v/>
      </c>
      <c r="M7" s="105" t="str">
        <f>IF(ISERROR(SEARCH("- "&amp; M$6,TRATAMENTO!$D9)),"","X")</f>
        <v/>
      </c>
      <c r="N7" s="105" t="str">
        <f>IF(ISERROR(SEARCH("- "&amp; N$6,TRATAMENTO!$D9)),"","X")</f>
        <v/>
      </c>
      <c r="O7" s="105" t="str">
        <f>IF(ISERROR(SEARCH("- "&amp; O$6,TRATAMENTO!$D9)),"","X")</f>
        <v/>
      </c>
      <c r="P7" s="105" t="str">
        <f>IF(ISERROR(SEARCH("- "&amp; P$6,TRATAMENTO!$D9)),"","X")</f>
        <v/>
      </c>
      <c r="Q7" s="105" t="str">
        <f>IF(ISERROR(SEARCH("- "&amp; Q$6,TRATAMENTO!$D9)),"","X")</f>
        <v/>
      </c>
      <c r="R7" s="105" t="str">
        <f>IF(ISERROR(SEARCH("- "&amp; R$6,TRATAMENTO!$D9)),"","X")</f>
        <v/>
      </c>
    </row>
    <row r="8" spans="1:18" ht="90" customHeight="1" x14ac:dyDescent="0.25">
      <c r="A8" s="103" t="str">
        <f>IF(TRATAMENTO!E19&lt;&gt;"",TRATAMENTO!E19,"")</f>
        <v/>
      </c>
      <c r="B8" s="104" t="str">
        <f>IF(ISERROR(SEARCH("- "&amp; B$6,TRATAMENTO!$D19)),"","X")</f>
        <v/>
      </c>
      <c r="C8" s="105" t="str">
        <f>IF(ISERROR(SEARCH("- "&amp; C$6,TRATAMENTO!$D19)),"","X")</f>
        <v/>
      </c>
      <c r="D8" s="105" t="str">
        <f>IF(ISERROR(SEARCH("- "&amp; D$6,TRATAMENTO!$D19)),"","X")</f>
        <v/>
      </c>
      <c r="E8" s="105" t="str">
        <f>IF(ISERROR(SEARCH("- "&amp; E$6,TRATAMENTO!$D19)),"","X")</f>
        <v/>
      </c>
      <c r="F8" s="105" t="str">
        <f>IF(ISERROR(SEARCH("- "&amp; F$6,TRATAMENTO!$D19)),"","X")</f>
        <v/>
      </c>
      <c r="G8" s="105" t="str">
        <f>IF(ISERROR(SEARCH("- "&amp; G$6,TRATAMENTO!$D19)),"","X")</f>
        <v/>
      </c>
      <c r="H8" s="105" t="str">
        <f>IF(ISERROR(SEARCH("- "&amp; H$6,TRATAMENTO!$D19)),"","X")</f>
        <v/>
      </c>
      <c r="I8" s="105" t="str">
        <f>IF(ISERROR(SEARCH("- "&amp; I$6,TRATAMENTO!$D19)),"","X")</f>
        <v/>
      </c>
      <c r="J8" s="105" t="str">
        <f>IF(ISERROR(SEARCH("- "&amp; J$6,TRATAMENTO!$D19)),"","X")</f>
        <v/>
      </c>
      <c r="K8" s="105" t="str">
        <f>IF(ISERROR(SEARCH("- "&amp; K$6,TRATAMENTO!$D19)),"","X")</f>
        <v/>
      </c>
      <c r="L8" s="105" t="str">
        <f>IF(ISERROR(SEARCH("- "&amp; L$6,TRATAMENTO!$D19)),"","X")</f>
        <v/>
      </c>
      <c r="M8" s="105" t="str">
        <f>IF(ISERROR(SEARCH("- "&amp; M$6,TRATAMENTO!$D19)),"","X")</f>
        <v/>
      </c>
      <c r="N8" s="105" t="str">
        <f>IF(ISERROR(SEARCH("- "&amp; N$6,TRATAMENTO!$D19)),"","X")</f>
        <v/>
      </c>
      <c r="O8" s="105" t="str">
        <f>IF(ISERROR(SEARCH("- "&amp; O$6,TRATAMENTO!$D19)),"","X")</f>
        <v/>
      </c>
      <c r="P8" s="105" t="str">
        <f>IF(ISERROR(SEARCH("- "&amp; P$6,TRATAMENTO!$D19)),"","X")</f>
        <v/>
      </c>
      <c r="Q8" s="105" t="str">
        <f>IF(ISERROR(SEARCH("- "&amp; Q$6,TRATAMENTO!$D19)),"","X")</f>
        <v/>
      </c>
      <c r="R8" s="105" t="str">
        <f>IF(ISERROR(SEARCH("- "&amp; R$6,TRATAMENTO!$D19)),"","X")</f>
        <v/>
      </c>
    </row>
    <row r="9" spans="1:18" ht="90" customHeight="1" x14ac:dyDescent="0.25">
      <c r="A9" s="103" t="str">
        <f>IF(TRATAMENTO!E29&lt;&gt;"",TRATAMENTO!E29,"")</f>
        <v/>
      </c>
      <c r="B9" s="104" t="str">
        <f>IF(ISERROR(SEARCH("- "&amp; B$6,TRATAMENTO!$D29)),"","X")</f>
        <v/>
      </c>
      <c r="C9" s="105" t="str">
        <f>IF(ISERROR(SEARCH("- "&amp; C$6,TRATAMENTO!$D29)),"","X")</f>
        <v/>
      </c>
      <c r="D9" s="105" t="str">
        <f>IF(ISERROR(SEARCH("- "&amp; D$6,TRATAMENTO!$D29)),"","X")</f>
        <v/>
      </c>
      <c r="E9" s="105" t="str">
        <f>IF(ISERROR(SEARCH("- "&amp; E$6,TRATAMENTO!$D29)),"","X")</f>
        <v/>
      </c>
      <c r="F9" s="105" t="str">
        <f>IF(ISERROR(SEARCH("- "&amp; F$6,TRATAMENTO!$D29)),"","X")</f>
        <v/>
      </c>
      <c r="G9" s="105" t="str">
        <f>IF(ISERROR(SEARCH("- "&amp; G$6,TRATAMENTO!$D29)),"","X")</f>
        <v/>
      </c>
      <c r="H9" s="105" t="str">
        <f>IF(ISERROR(SEARCH("- "&amp; H$6,TRATAMENTO!$D29)),"","X")</f>
        <v/>
      </c>
      <c r="I9" s="105" t="str">
        <f>IF(ISERROR(SEARCH("- "&amp; I$6,TRATAMENTO!$D29)),"","X")</f>
        <v/>
      </c>
      <c r="J9" s="105" t="str">
        <f>IF(ISERROR(SEARCH("- "&amp; J$6,TRATAMENTO!$D29)),"","X")</f>
        <v/>
      </c>
      <c r="K9" s="105" t="str">
        <f>IF(ISERROR(SEARCH("- "&amp; K$6,TRATAMENTO!$D29)),"","X")</f>
        <v/>
      </c>
      <c r="L9" s="105" t="str">
        <f>IF(ISERROR(SEARCH("- "&amp; L$6,TRATAMENTO!$D29)),"","X")</f>
        <v/>
      </c>
      <c r="M9" s="105" t="str">
        <f>IF(ISERROR(SEARCH("- "&amp; M$6,TRATAMENTO!$D29)),"","X")</f>
        <v/>
      </c>
      <c r="N9" s="105" t="str">
        <f>IF(ISERROR(SEARCH("- "&amp; N$6,TRATAMENTO!$D29)),"","X")</f>
        <v/>
      </c>
      <c r="O9" s="105" t="str">
        <f>IF(ISERROR(SEARCH("- "&amp; O$6,TRATAMENTO!$D29)),"","X")</f>
        <v/>
      </c>
      <c r="P9" s="105" t="str">
        <f>IF(ISERROR(SEARCH("- "&amp; P$6,TRATAMENTO!$D29)),"","X")</f>
        <v/>
      </c>
      <c r="Q9" s="105" t="str">
        <f>IF(ISERROR(SEARCH("- "&amp; Q$6,TRATAMENTO!$D29)),"","X")</f>
        <v/>
      </c>
      <c r="R9" s="105" t="str">
        <f>IF(ISERROR(SEARCH("- "&amp; R$6,TRATAMENTO!$D29)),"","X")</f>
        <v/>
      </c>
    </row>
    <row r="10" spans="1:18" ht="90" customHeight="1" x14ac:dyDescent="0.25">
      <c r="A10" s="103" t="str">
        <f>IF(TRATAMENTO!E39&lt;&gt;"",TRATAMENTO!E39,"")</f>
        <v/>
      </c>
      <c r="B10" s="104" t="str">
        <f>IF(ISERROR(SEARCH("- "&amp; B$6,TRATAMENTO!$D39)),"","X")</f>
        <v/>
      </c>
      <c r="C10" s="105" t="str">
        <f>IF(ISERROR(SEARCH("- "&amp; C$6,TRATAMENTO!$D39)),"","X")</f>
        <v/>
      </c>
      <c r="D10" s="105" t="str">
        <f>IF(ISERROR(SEARCH("- "&amp; D$6,TRATAMENTO!$D39)),"","X")</f>
        <v/>
      </c>
      <c r="E10" s="105" t="str">
        <f>IF(ISERROR(SEARCH("- "&amp; E$6,TRATAMENTO!$D39)),"","X")</f>
        <v/>
      </c>
      <c r="F10" s="105" t="str">
        <f>IF(ISERROR(SEARCH("- "&amp; F$6,TRATAMENTO!$D39)),"","X")</f>
        <v/>
      </c>
      <c r="G10" s="105" t="str">
        <f>IF(ISERROR(SEARCH("- "&amp; G$6,TRATAMENTO!$D39)),"","X")</f>
        <v/>
      </c>
      <c r="H10" s="105" t="str">
        <f>IF(ISERROR(SEARCH("- "&amp; H$6,TRATAMENTO!$D39)),"","X")</f>
        <v/>
      </c>
      <c r="I10" s="105" t="str">
        <f>IF(ISERROR(SEARCH("- "&amp; I$6,TRATAMENTO!$D39)),"","X")</f>
        <v/>
      </c>
      <c r="J10" s="105" t="str">
        <f>IF(ISERROR(SEARCH("- "&amp; J$6,TRATAMENTO!$D39)),"","X")</f>
        <v/>
      </c>
      <c r="K10" s="105" t="str">
        <f>IF(ISERROR(SEARCH("- "&amp; K$6,TRATAMENTO!$D39)),"","X")</f>
        <v/>
      </c>
      <c r="L10" s="105" t="str">
        <f>IF(ISERROR(SEARCH("- "&amp; L$6,TRATAMENTO!$D39)),"","X")</f>
        <v/>
      </c>
      <c r="M10" s="105" t="str">
        <f>IF(ISERROR(SEARCH("- "&amp; M$6,TRATAMENTO!$D39)),"","X")</f>
        <v/>
      </c>
      <c r="N10" s="105" t="str">
        <f>IF(ISERROR(SEARCH("- "&amp; N$6,TRATAMENTO!$D39)),"","X")</f>
        <v/>
      </c>
      <c r="O10" s="105" t="str">
        <f>IF(ISERROR(SEARCH("- "&amp; O$6,TRATAMENTO!$D39)),"","X")</f>
        <v/>
      </c>
      <c r="P10" s="105" t="str">
        <f>IF(ISERROR(SEARCH("- "&amp; P$6,TRATAMENTO!$D39)),"","X")</f>
        <v/>
      </c>
      <c r="Q10" s="105" t="str">
        <f>IF(ISERROR(SEARCH("- "&amp; Q$6,TRATAMENTO!$D39)),"","X")</f>
        <v/>
      </c>
      <c r="R10" s="105" t="str">
        <f>IF(ISERROR(SEARCH("- "&amp; R$6,TRATAMENTO!$D39)),"","X")</f>
        <v/>
      </c>
    </row>
    <row r="11" spans="1:18" ht="90" customHeight="1" x14ac:dyDescent="0.25">
      <c r="A11" s="103" t="str">
        <f>IF(TRATAMENTO!E49&lt;&gt;"",TRATAMENTO!E49,"")</f>
        <v/>
      </c>
      <c r="B11" s="104" t="str">
        <f>IF(ISERROR(SEARCH("- "&amp; B$6,TRATAMENTO!$D49)),"","X")</f>
        <v/>
      </c>
      <c r="C11" s="105" t="str">
        <f>IF(ISERROR(SEARCH("- "&amp; C$6,TRATAMENTO!$D49)),"","X")</f>
        <v/>
      </c>
      <c r="D11" s="105" t="str">
        <f>IF(ISERROR(SEARCH("- "&amp; D$6,TRATAMENTO!$D49)),"","X")</f>
        <v/>
      </c>
      <c r="E11" s="105" t="str">
        <f>IF(ISERROR(SEARCH("- "&amp; E$6,TRATAMENTO!$D49)),"","X")</f>
        <v/>
      </c>
      <c r="F11" s="105" t="str">
        <f>IF(ISERROR(SEARCH("- "&amp; F$6,TRATAMENTO!$D49)),"","X")</f>
        <v/>
      </c>
      <c r="G11" s="105" t="str">
        <f>IF(ISERROR(SEARCH("- "&amp; G$6,TRATAMENTO!$D49)),"","X")</f>
        <v/>
      </c>
      <c r="H11" s="105" t="str">
        <f>IF(ISERROR(SEARCH("- "&amp; H$6,TRATAMENTO!$D49)),"","X")</f>
        <v/>
      </c>
      <c r="I11" s="105" t="str">
        <f>IF(ISERROR(SEARCH("- "&amp; I$6,TRATAMENTO!$D49)),"","X")</f>
        <v/>
      </c>
      <c r="J11" s="105" t="str">
        <f>IF(ISERROR(SEARCH("- "&amp; J$6,TRATAMENTO!$D49)),"","X")</f>
        <v/>
      </c>
      <c r="K11" s="105" t="str">
        <f>IF(ISERROR(SEARCH("- "&amp; K$6,TRATAMENTO!$D49)),"","X")</f>
        <v/>
      </c>
      <c r="L11" s="105" t="str">
        <f>IF(ISERROR(SEARCH("- "&amp; L$6,TRATAMENTO!$D49)),"","X")</f>
        <v/>
      </c>
      <c r="M11" s="105" t="str">
        <f>IF(ISERROR(SEARCH("- "&amp; M$6,TRATAMENTO!$D49)),"","X")</f>
        <v/>
      </c>
      <c r="N11" s="105" t="str">
        <f>IF(ISERROR(SEARCH("- "&amp; N$6,TRATAMENTO!$D49)),"","X")</f>
        <v/>
      </c>
      <c r="O11" s="105" t="str">
        <f>IF(ISERROR(SEARCH("- "&amp; O$6,TRATAMENTO!$D49)),"","X")</f>
        <v/>
      </c>
      <c r="P11" s="105" t="str">
        <f>IF(ISERROR(SEARCH("- "&amp; P$6,TRATAMENTO!$D49)),"","X")</f>
        <v/>
      </c>
      <c r="Q11" s="105" t="str">
        <f>IF(ISERROR(SEARCH("- "&amp; Q$6,TRATAMENTO!$D49)),"","X")</f>
        <v/>
      </c>
      <c r="R11" s="105" t="str">
        <f>IF(ISERROR(SEARCH("- "&amp; R$6,TRATAMENTO!$D49)),"","X")</f>
        <v/>
      </c>
    </row>
    <row r="12" spans="1:18" ht="90" customHeight="1" x14ac:dyDescent="0.25">
      <c r="A12" s="103" t="str">
        <f>IF(TRATAMENTO!E59&lt;&gt;"",TRATAMENTO!E59,"")</f>
        <v/>
      </c>
      <c r="B12" s="104" t="str">
        <f>IF(ISERROR(SEARCH("- "&amp; B$6,TRATAMENTO!$D59)),"","X")</f>
        <v/>
      </c>
      <c r="C12" s="105" t="str">
        <f>IF(ISERROR(SEARCH("- "&amp; C$6,TRATAMENTO!$D59)),"","X")</f>
        <v/>
      </c>
      <c r="D12" s="105" t="str">
        <f>IF(ISERROR(SEARCH("- "&amp; D$6,TRATAMENTO!$D59)),"","X")</f>
        <v/>
      </c>
      <c r="E12" s="105" t="str">
        <f>IF(ISERROR(SEARCH("- "&amp; E$6,TRATAMENTO!$D59)),"","X")</f>
        <v/>
      </c>
      <c r="F12" s="105" t="str">
        <f>IF(ISERROR(SEARCH("- "&amp; F$6,TRATAMENTO!$D59)),"","X")</f>
        <v/>
      </c>
      <c r="G12" s="105" t="str">
        <f>IF(ISERROR(SEARCH("- "&amp; G$6,TRATAMENTO!$D59)),"","X")</f>
        <v/>
      </c>
      <c r="H12" s="105" t="str">
        <f>IF(ISERROR(SEARCH("- "&amp; H$6,TRATAMENTO!$D59)),"","X")</f>
        <v/>
      </c>
      <c r="I12" s="105" t="str">
        <f>IF(ISERROR(SEARCH("- "&amp; I$6,TRATAMENTO!$D59)),"","X")</f>
        <v/>
      </c>
      <c r="J12" s="105" t="str">
        <f>IF(ISERROR(SEARCH("- "&amp; J$6,TRATAMENTO!$D59)),"","X")</f>
        <v/>
      </c>
      <c r="K12" s="105" t="str">
        <f>IF(ISERROR(SEARCH("- "&amp; K$6,TRATAMENTO!$D59)),"","X")</f>
        <v/>
      </c>
      <c r="L12" s="105" t="str">
        <f>IF(ISERROR(SEARCH("- "&amp; L$6,TRATAMENTO!$D59)),"","X")</f>
        <v/>
      </c>
      <c r="M12" s="105" t="str">
        <f>IF(ISERROR(SEARCH("- "&amp; M$6,TRATAMENTO!$D59)),"","X")</f>
        <v/>
      </c>
      <c r="N12" s="105" t="str">
        <f>IF(ISERROR(SEARCH("- "&amp; N$6,TRATAMENTO!$D59)),"","X")</f>
        <v/>
      </c>
      <c r="O12" s="105" t="str">
        <f>IF(ISERROR(SEARCH("- "&amp; O$6,TRATAMENTO!$D59)),"","X")</f>
        <v/>
      </c>
      <c r="P12" s="105" t="str">
        <f>IF(ISERROR(SEARCH("- "&amp; P$6,TRATAMENTO!$D59)),"","X")</f>
        <v/>
      </c>
      <c r="Q12" s="105" t="str">
        <f>IF(ISERROR(SEARCH("- "&amp; Q$6,TRATAMENTO!$D59)),"","X")</f>
        <v/>
      </c>
      <c r="R12" s="105" t="str">
        <f>IF(ISERROR(SEARCH("- "&amp; R$6,TRATAMENTO!$D59)),"","X")</f>
        <v/>
      </c>
    </row>
    <row r="13" spans="1:18" ht="90" customHeight="1" x14ac:dyDescent="0.25">
      <c r="A13" s="103" t="str">
        <f>IF(TRATAMENTO!E69&lt;&gt;"",TRATAMENTO!E69,"")</f>
        <v/>
      </c>
      <c r="B13" s="104" t="str">
        <f>IF(ISERROR(SEARCH("- "&amp; B$6,TRATAMENTO!$D69)),"","X")</f>
        <v/>
      </c>
      <c r="C13" s="105" t="str">
        <f>IF(ISERROR(SEARCH("- "&amp; C$6,TRATAMENTO!$D69)),"","X")</f>
        <v/>
      </c>
      <c r="D13" s="105" t="str">
        <f>IF(ISERROR(SEARCH("- "&amp; D$6,TRATAMENTO!$D69)),"","X")</f>
        <v/>
      </c>
      <c r="E13" s="105" t="str">
        <f>IF(ISERROR(SEARCH("- "&amp; E$6,TRATAMENTO!$D69)),"","X")</f>
        <v/>
      </c>
      <c r="F13" s="105" t="str">
        <f>IF(ISERROR(SEARCH("- "&amp; F$6,TRATAMENTO!$D69)),"","X")</f>
        <v/>
      </c>
      <c r="G13" s="105" t="str">
        <f>IF(ISERROR(SEARCH("- "&amp; G$6,TRATAMENTO!$D69)),"","X")</f>
        <v/>
      </c>
      <c r="H13" s="105" t="str">
        <f>IF(ISERROR(SEARCH("- "&amp; H$6,TRATAMENTO!$D69)),"","X")</f>
        <v/>
      </c>
      <c r="I13" s="105" t="str">
        <f>IF(ISERROR(SEARCH("- "&amp; I$6,TRATAMENTO!$D69)),"","X")</f>
        <v/>
      </c>
      <c r="J13" s="105" t="str">
        <f>IF(ISERROR(SEARCH("- "&amp; J$6,TRATAMENTO!$D69)),"","X")</f>
        <v/>
      </c>
      <c r="K13" s="105" t="str">
        <f>IF(ISERROR(SEARCH("- "&amp; K$6,TRATAMENTO!$D69)),"","X")</f>
        <v/>
      </c>
      <c r="L13" s="105" t="str">
        <f>IF(ISERROR(SEARCH("- "&amp; L$6,TRATAMENTO!$D69)),"","X")</f>
        <v/>
      </c>
      <c r="M13" s="105" t="str">
        <f>IF(ISERROR(SEARCH("- "&amp; M$6,TRATAMENTO!$D69)),"","X")</f>
        <v/>
      </c>
      <c r="N13" s="105" t="str">
        <f>IF(ISERROR(SEARCH("- "&amp; N$6,TRATAMENTO!$D69)),"","X")</f>
        <v/>
      </c>
      <c r="O13" s="105" t="str">
        <f>IF(ISERROR(SEARCH("- "&amp; O$6,TRATAMENTO!$D69)),"","X")</f>
        <v/>
      </c>
      <c r="P13" s="105" t="str">
        <f>IF(ISERROR(SEARCH("- "&amp; P$6,TRATAMENTO!$D69)),"","X")</f>
        <v/>
      </c>
      <c r="Q13" s="105" t="str">
        <f>IF(ISERROR(SEARCH("- "&amp; Q$6,TRATAMENTO!$D69)),"","X")</f>
        <v/>
      </c>
      <c r="R13" s="105" t="str">
        <f>IF(ISERROR(SEARCH("- "&amp; R$6,TRATAMENTO!$D69)),"","X")</f>
        <v/>
      </c>
    </row>
    <row r="14" spans="1:18" ht="90" customHeight="1" x14ac:dyDescent="0.25">
      <c r="A14" s="103" t="str">
        <f>IF(TRATAMENTO!E79&lt;&gt;"",TRATAMENTO!E79,"")</f>
        <v/>
      </c>
      <c r="B14" s="104" t="str">
        <f>IF(ISERROR(SEARCH("- "&amp; B$6,TRATAMENTO!$D79)),"","X")</f>
        <v/>
      </c>
      <c r="C14" s="105" t="str">
        <f>IF(ISERROR(SEARCH("- "&amp; C$6,TRATAMENTO!$D79)),"","X")</f>
        <v/>
      </c>
      <c r="D14" s="105" t="str">
        <f>IF(ISERROR(SEARCH("- "&amp; D$6,TRATAMENTO!$D79)),"","X")</f>
        <v/>
      </c>
      <c r="E14" s="105" t="str">
        <f>IF(ISERROR(SEARCH("- "&amp; E$6,TRATAMENTO!$D79)),"","X")</f>
        <v/>
      </c>
      <c r="F14" s="105" t="str">
        <f>IF(ISERROR(SEARCH("- "&amp; F$6,TRATAMENTO!$D79)),"","X")</f>
        <v/>
      </c>
      <c r="G14" s="105" t="str">
        <f>IF(ISERROR(SEARCH("- "&amp; G$6,TRATAMENTO!$D79)),"","X")</f>
        <v/>
      </c>
      <c r="H14" s="105" t="str">
        <f>IF(ISERROR(SEARCH("- "&amp; H$6,TRATAMENTO!$D79)),"","X")</f>
        <v/>
      </c>
      <c r="I14" s="105" t="str">
        <f>IF(ISERROR(SEARCH("- "&amp; I$6,TRATAMENTO!$D79)),"","X")</f>
        <v/>
      </c>
      <c r="J14" s="105" t="str">
        <f>IF(ISERROR(SEARCH("- "&amp; J$6,TRATAMENTO!$D79)),"","X")</f>
        <v/>
      </c>
      <c r="K14" s="105" t="str">
        <f>IF(ISERROR(SEARCH("- "&amp; K$6,TRATAMENTO!$D79)),"","X")</f>
        <v/>
      </c>
      <c r="L14" s="105" t="str">
        <f>IF(ISERROR(SEARCH("- "&amp; L$6,TRATAMENTO!$D79)),"","X")</f>
        <v/>
      </c>
      <c r="M14" s="105" t="str">
        <f>IF(ISERROR(SEARCH("- "&amp; M$6,TRATAMENTO!$D79)),"","X")</f>
        <v/>
      </c>
      <c r="N14" s="105" t="str">
        <f>IF(ISERROR(SEARCH("- "&amp; N$6,TRATAMENTO!$D79)),"","X")</f>
        <v/>
      </c>
      <c r="O14" s="105" t="str">
        <f>IF(ISERROR(SEARCH("- "&amp; O$6,TRATAMENTO!$D79)),"","X")</f>
        <v/>
      </c>
      <c r="P14" s="105" t="str">
        <f>IF(ISERROR(SEARCH("- "&amp; P$6,TRATAMENTO!$D79)),"","X")</f>
        <v/>
      </c>
      <c r="Q14" s="105" t="str">
        <f>IF(ISERROR(SEARCH("- "&amp; Q$6,TRATAMENTO!$D79)),"","X")</f>
        <v/>
      </c>
      <c r="R14" s="105" t="str">
        <f>IF(ISERROR(SEARCH("- "&amp; R$6,TRATAMENTO!$D79)),"","X")</f>
        <v/>
      </c>
    </row>
    <row r="15" spans="1:18" ht="90" customHeight="1" x14ac:dyDescent="0.25">
      <c r="A15" s="103" t="str">
        <f>IF(TRATAMENTO!E89&lt;&gt;"",TRATAMENTO!E89,"")</f>
        <v/>
      </c>
      <c r="B15" s="104" t="str">
        <f>IF(ISERROR(SEARCH("- "&amp; B$6,TRATAMENTO!$D89)),"","X")</f>
        <v/>
      </c>
      <c r="C15" s="105" t="str">
        <f>IF(ISERROR(SEARCH("- "&amp; C$6,TRATAMENTO!$D89)),"","X")</f>
        <v/>
      </c>
      <c r="D15" s="105" t="str">
        <f>IF(ISERROR(SEARCH("- "&amp; D$6,TRATAMENTO!$D89)),"","X")</f>
        <v/>
      </c>
      <c r="E15" s="105" t="str">
        <f>IF(ISERROR(SEARCH("- "&amp; E$6,TRATAMENTO!$D89)),"","X")</f>
        <v/>
      </c>
      <c r="F15" s="105" t="str">
        <f>IF(ISERROR(SEARCH("- "&amp; F$6,TRATAMENTO!$D89)),"","X")</f>
        <v/>
      </c>
      <c r="G15" s="105" t="str">
        <f>IF(ISERROR(SEARCH("- "&amp; G$6,TRATAMENTO!$D89)),"","X")</f>
        <v/>
      </c>
      <c r="H15" s="105" t="str">
        <f>IF(ISERROR(SEARCH("- "&amp; H$6,TRATAMENTO!$D89)),"","X")</f>
        <v/>
      </c>
      <c r="I15" s="105" t="str">
        <f>IF(ISERROR(SEARCH("- "&amp; I$6,TRATAMENTO!$D89)),"","X")</f>
        <v/>
      </c>
      <c r="J15" s="105" t="str">
        <f>IF(ISERROR(SEARCH("- "&amp; J$6,TRATAMENTO!$D89)),"","X")</f>
        <v/>
      </c>
      <c r="K15" s="105" t="str">
        <f>IF(ISERROR(SEARCH("- "&amp; K$6,TRATAMENTO!$D89)),"","X")</f>
        <v/>
      </c>
      <c r="L15" s="105" t="str">
        <f>IF(ISERROR(SEARCH("- "&amp; L$6,TRATAMENTO!$D89)),"","X")</f>
        <v/>
      </c>
      <c r="M15" s="105" t="str">
        <f>IF(ISERROR(SEARCH("- "&amp; M$6,TRATAMENTO!$D89)),"","X")</f>
        <v/>
      </c>
      <c r="N15" s="105" t="str">
        <f>IF(ISERROR(SEARCH("- "&amp; N$6,TRATAMENTO!$D89)),"","X")</f>
        <v/>
      </c>
      <c r="O15" s="105" t="str">
        <f>IF(ISERROR(SEARCH("- "&amp; O$6,TRATAMENTO!$D89)),"","X")</f>
        <v/>
      </c>
      <c r="P15" s="105" t="str">
        <f>IF(ISERROR(SEARCH("- "&amp; P$6,TRATAMENTO!$D89)),"","X")</f>
        <v/>
      </c>
      <c r="Q15" s="105" t="str">
        <f>IF(ISERROR(SEARCH("- "&amp; Q$6,TRATAMENTO!$D89)),"","X")</f>
        <v/>
      </c>
      <c r="R15" s="105" t="str">
        <f>IF(ISERROR(SEARCH("- "&amp; R$6,TRATAMENTO!$D89)),"","X")</f>
        <v/>
      </c>
    </row>
    <row r="16" spans="1:18" ht="90" customHeight="1" x14ac:dyDescent="0.25">
      <c r="A16" s="103" t="str">
        <f>IF(TRATAMENTO!E99&lt;&gt;"",TRATAMENTO!E99,"")</f>
        <v/>
      </c>
      <c r="B16" s="104" t="str">
        <f>IF(ISERROR(SEARCH("- "&amp; B$6,TRATAMENTO!$D99)),"","X")</f>
        <v/>
      </c>
      <c r="C16" s="105" t="str">
        <f>IF(ISERROR(SEARCH("- "&amp; C$6,TRATAMENTO!$D99)),"","X")</f>
        <v/>
      </c>
      <c r="D16" s="105" t="str">
        <f>IF(ISERROR(SEARCH("- "&amp; D$6,TRATAMENTO!$D99)),"","X")</f>
        <v/>
      </c>
      <c r="E16" s="105" t="str">
        <f>IF(ISERROR(SEARCH("- "&amp; E$6,TRATAMENTO!$D99)),"","X")</f>
        <v/>
      </c>
      <c r="F16" s="105" t="str">
        <f>IF(ISERROR(SEARCH("- "&amp; F$6,TRATAMENTO!$D99)),"","X")</f>
        <v/>
      </c>
      <c r="G16" s="105" t="str">
        <f>IF(ISERROR(SEARCH("- "&amp; G$6,TRATAMENTO!$D99)),"","X")</f>
        <v/>
      </c>
      <c r="H16" s="105" t="str">
        <f>IF(ISERROR(SEARCH("- "&amp; H$6,TRATAMENTO!$D99)),"","X")</f>
        <v/>
      </c>
      <c r="I16" s="105" t="str">
        <f>IF(ISERROR(SEARCH("- "&amp; I$6,TRATAMENTO!$D99)),"","X")</f>
        <v/>
      </c>
      <c r="J16" s="105" t="str">
        <f>IF(ISERROR(SEARCH("- "&amp; J$6,TRATAMENTO!$D99)),"","X")</f>
        <v/>
      </c>
      <c r="K16" s="105" t="str">
        <f>IF(ISERROR(SEARCH("- "&amp; K$6,TRATAMENTO!$D99)),"","X")</f>
        <v/>
      </c>
      <c r="L16" s="105" t="str">
        <f>IF(ISERROR(SEARCH("- "&amp; L$6,TRATAMENTO!$D99)),"","X")</f>
        <v/>
      </c>
      <c r="M16" s="105" t="str">
        <f>IF(ISERROR(SEARCH("- "&amp; M$6,TRATAMENTO!$D99)),"","X")</f>
        <v/>
      </c>
      <c r="N16" s="105" t="str">
        <f>IF(ISERROR(SEARCH("- "&amp; N$6,TRATAMENTO!$D99)),"","X")</f>
        <v/>
      </c>
      <c r="O16" s="105" t="str">
        <f>IF(ISERROR(SEARCH("- "&amp; O$6,TRATAMENTO!$D99)),"","X")</f>
        <v/>
      </c>
      <c r="P16" s="105" t="str">
        <f>IF(ISERROR(SEARCH("- "&amp; P$6,TRATAMENTO!$D99)),"","X")</f>
        <v/>
      </c>
      <c r="Q16" s="105" t="str">
        <f>IF(ISERROR(SEARCH("- "&amp; Q$6,TRATAMENTO!$D99)),"","X")</f>
        <v/>
      </c>
      <c r="R16" s="105" t="str">
        <f>IF(ISERROR(SEARCH("- "&amp; R$6,TRATAMENTO!$D99)),"","X")</f>
        <v/>
      </c>
    </row>
    <row r="17" spans="1:18" ht="90" customHeight="1" x14ac:dyDescent="0.25">
      <c r="A17" s="103" t="str">
        <f>IF(TRATAMENTO!E109&lt;&gt;"",TRATAMENTO!E109,"")</f>
        <v/>
      </c>
      <c r="B17" s="104" t="str">
        <f>IF(ISERROR(SEARCH("- "&amp; B$6,TRATAMENTO!$D109)),"","X")</f>
        <v/>
      </c>
      <c r="C17" s="105" t="str">
        <f>IF(ISERROR(SEARCH("- "&amp; C$6,TRATAMENTO!$D109)),"","X")</f>
        <v/>
      </c>
      <c r="D17" s="105" t="str">
        <f>IF(ISERROR(SEARCH("- "&amp; D$6,TRATAMENTO!$D109)),"","X")</f>
        <v/>
      </c>
      <c r="E17" s="105" t="str">
        <f>IF(ISERROR(SEARCH("- "&amp; E$6,TRATAMENTO!$D109)),"","X")</f>
        <v/>
      </c>
      <c r="F17" s="105" t="str">
        <f>IF(ISERROR(SEARCH("- "&amp; F$6,TRATAMENTO!$D109)),"","X")</f>
        <v/>
      </c>
      <c r="G17" s="105" t="str">
        <f>IF(ISERROR(SEARCH("- "&amp; G$6,TRATAMENTO!$D109)),"","X")</f>
        <v/>
      </c>
      <c r="H17" s="105" t="str">
        <f>IF(ISERROR(SEARCH("- "&amp; H$6,TRATAMENTO!$D109)),"","X")</f>
        <v/>
      </c>
      <c r="I17" s="105" t="str">
        <f>IF(ISERROR(SEARCH("- "&amp; I$6,TRATAMENTO!$D109)),"","X")</f>
        <v/>
      </c>
      <c r="J17" s="105" t="str">
        <f>IF(ISERROR(SEARCH("- "&amp; J$6,TRATAMENTO!$D109)),"","X")</f>
        <v/>
      </c>
      <c r="K17" s="105" t="str">
        <f>IF(ISERROR(SEARCH("- "&amp; K$6,TRATAMENTO!$D109)),"","X")</f>
        <v/>
      </c>
      <c r="L17" s="105" t="str">
        <f>IF(ISERROR(SEARCH("- "&amp; L$6,TRATAMENTO!$D109)),"","X")</f>
        <v/>
      </c>
      <c r="M17" s="105" t="str">
        <f>IF(ISERROR(SEARCH("- "&amp; M$6,TRATAMENTO!$D109)),"","X")</f>
        <v/>
      </c>
      <c r="N17" s="105" t="str">
        <f>IF(ISERROR(SEARCH("- "&amp; N$6,TRATAMENTO!$D109)),"","X")</f>
        <v/>
      </c>
      <c r="O17" s="105" t="str">
        <f>IF(ISERROR(SEARCH("- "&amp; O$6,TRATAMENTO!$D109)),"","X")</f>
        <v/>
      </c>
      <c r="P17" s="105" t="str">
        <f>IF(ISERROR(SEARCH("- "&amp; P$6,TRATAMENTO!$D109)),"","X")</f>
        <v/>
      </c>
      <c r="Q17" s="105" t="str">
        <f>IF(ISERROR(SEARCH("- "&amp; Q$6,TRATAMENTO!$D109)),"","X")</f>
        <v/>
      </c>
      <c r="R17" s="105" t="str">
        <f>IF(ISERROR(SEARCH("- "&amp; R$6,TRATAMENTO!$D109)),"","X")</f>
        <v/>
      </c>
    </row>
    <row r="18" spans="1:18" ht="90" customHeight="1" x14ac:dyDescent="0.25">
      <c r="A18" s="103" t="str">
        <f>IF(TRATAMENTO!E119&lt;&gt;"",TRATAMENTO!E119,"")</f>
        <v/>
      </c>
      <c r="B18" s="104" t="str">
        <f>IF(ISERROR(SEARCH("- "&amp; B$6,TRATAMENTO!$D119)),"","X")</f>
        <v/>
      </c>
      <c r="C18" s="105" t="str">
        <f>IF(ISERROR(SEARCH("- "&amp; C$6,TRATAMENTO!$D119)),"","X")</f>
        <v/>
      </c>
      <c r="D18" s="105" t="str">
        <f>IF(ISERROR(SEARCH("- "&amp; D$6,TRATAMENTO!$D119)),"","X")</f>
        <v/>
      </c>
      <c r="E18" s="105" t="str">
        <f>IF(ISERROR(SEARCH("- "&amp; E$6,TRATAMENTO!$D119)),"","X")</f>
        <v/>
      </c>
      <c r="F18" s="105" t="str">
        <f>IF(ISERROR(SEARCH("- "&amp; F$6,TRATAMENTO!$D119)),"","X")</f>
        <v/>
      </c>
      <c r="G18" s="105" t="str">
        <f>IF(ISERROR(SEARCH("- "&amp; G$6,TRATAMENTO!$D119)),"","X")</f>
        <v/>
      </c>
      <c r="H18" s="105" t="str">
        <f>IF(ISERROR(SEARCH("- "&amp; H$6,TRATAMENTO!$D119)),"","X")</f>
        <v/>
      </c>
      <c r="I18" s="105" t="str">
        <f>IF(ISERROR(SEARCH("- "&amp; I$6,TRATAMENTO!$D119)),"","X")</f>
        <v/>
      </c>
      <c r="J18" s="105" t="str">
        <f>IF(ISERROR(SEARCH("- "&amp; J$6,TRATAMENTO!$D119)),"","X")</f>
        <v/>
      </c>
      <c r="K18" s="105" t="str">
        <f>IF(ISERROR(SEARCH("- "&amp; K$6,TRATAMENTO!$D119)),"","X")</f>
        <v/>
      </c>
      <c r="L18" s="105" t="str">
        <f>IF(ISERROR(SEARCH("- "&amp; L$6,TRATAMENTO!$D119)),"","X")</f>
        <v/>
      </c>
      <c r="M18" s="105" t="str">
        <f>IF(ISERROR(SEARCH("- "&amp; M$6,TRATAMENTO!$D119)),"","X")</f>
        <v/>
      </c>
      <c r="N18" s="105" t="str">
        <f>IF(ISERROR(SEARCH("- "&amp; N$6,TRATAMENTO!$D119)),"","X")</f>
        <v/>
      </c>
      <c r="O18" s="105" t="str">
        <f>IF(ISERROR(SEARCH("- "&amp; O$6,TRATAMENTO!$D119)),"","X")</f>
        <v/>
      </c>
      <c r="P18" s="105" t="str">
        <f>IF(ISERROR(SEARCH("- "&amp; P$6,TRATAMENTO!$D119)),"","X")</f>
        <v/>
      </c>
      <c r="Q18" s="105" t="str">
        <f>IF(ISERROR(SEARCH("- "&amp; Q$6,TRATAMENTO!$D119)),"","X")</f>
        <v/>
      </c>
      <c r="R18" s="105" t="str">
        <f>IF(ISERROR(SEARCH("- "&amp; R$6,TRATAMENTO!$D119)),"","X")</f>
        <v/>
      </c>
    </row>
    <row r="19" spans="1:18" ht="90" customHeight="1" x14ac:dyDescent="0.25">
      <c r="A19" s="103" t="str">
        <f>IF(TRATAMENTO!E129&lt;&gt;"",TRATAMENTO!E129,"")</f>
        <v/>
      </c>
      <c r="B19" s="104" t="str">
        <f>IF(ISERROR(SEARCH("- "&amp; B$6,TRATAMENTO!$D129)),"","X")</f>
        <v/>
      </c>
      <c r="C19" s="105" t="str">
        <f>IF(ISERROR(SEARCH("- "&amp; C$6,TRATAMENTO!$D129)),"","X")</f>
        <v/>
      </c>
      <c r="D19" s="105" t="str">
        <f>IF(ISERROR(SEARCH("- "&amp; D$6,TRATAMENTO!$D129)),"","X")</f>
        <v/>
      </c>
      <c r="E19" s="105" t="str">
        <f>IF(ISERROR(SEARCH("- "&amp; E$6,TRATAMENTO!$D129)),"","X")</f>
        <v/>
      </c>
      <c r="F19" s="105" t="str">
        <f>IF(ISERROR(SEARCH("- "&amp; F$6,TRATAMENTO!$D129)),"","X")</f>
        <v/>
      </c>
      <c r="G19" s="105" t="str">
        <f>IF(ISERROR(SEARCH("- "&amp; G$6,TRATAMENTO!$D129)),"","X")</f>
        <v/>
      </c>
      <c r="H19" s="105" t="str">
        <f>IF(ISERROR(SEARCH("- "&amp; H$6,TRATAMENTO!$D129)),"","X")</f>
        <v/>
      </c>
      <c r="I19" s="105" t="str">
        <f>IF(ISERROR(SEARCH("- "&amp; I$6,TRATAMENTO!$D129)),"","X")</f>
        <v/>
      </c>
      <c r="J19" s="105" t="str">
        <f>IF(ISERROR(SEARCH("- "&amp; J$6,TRATAMENTO!$D129)),"","X")</f>
        <v/>
      </c>
      <c r="K19" s="105" t="str">
        <f>IF(ISERROR(SEARCH("- "&amp; K$6,TRATAMENTO!$D129)),"","X")</f>
        <v/>
      </c>
      <c r="L19" s="105" t="str">
        <f>IF(ISERROR(SEARCH("- "&amp; L$6,TRATAMENTO!$D129)),"","X")</f>
        <v/>
      </c>
      <c r="M19" s="105" t="str">
        <f>IF(ISERROR(SEARCH("- "&amp; M$6,TRATAMENTO!$D129)),"","X")</f>
        <v/>
      </c>
      <c r="N19" s="105" t="str">
        <f>IF(ISERROR(SEARCH("- "&amp; N$6,TRATAMENTO!$D129)),"","X")</f>
        <v/>
      </c>
      <c r="O19" s="105" t="str">
        <f>IF(ISERROR(SEARCH("- "&amp; O$6,TRATAMENTO!$D129)),"","X")</f>
        <v/>
      </c>
      <c r="P19" s="105" t="str">
        <f>IF(ISERROR(SEARCH("- "&amp; P$6,TRATAMENTO!$D129)),"","X")</f>
        <v/>
      </c>
      <c r="Q19" s="105" t="str">
        <f>IF(ISERROR(SEARCH("- "&amp; Q$6,TRATAMENTO!$D129)),"","X")</f>
        <v/>
      </c>
      <c r="R19" s="105" t="str">
        <f>IF(ISERROR(SEARCH("- "&amp; R$6,TRATAMENTO!$D129)),"","X")</f>
        <v/>
      </c>
    </row>
    <row r="20" spans="1:18" ht="90" customHeight="1" x14ac:dyDescent="0.25">
      <c r="A20" s="103" t="str">
        <f>IF(TRATAMENTO!E139&lt;&gt;"",TRATAMENTO!E139,"")</f>
        <v/>
      </c>
      <c r="B20" s="104" t="str">
        <f>IF(ISERROR(SEARCH("- "&amp; B$6,TRATAMENTO!$D139)),"","X")</f>
        <v/>
      </c>
      <c r="C20" s="105" t="str">
        <f>IF(ISERROR(SEARCH("- "&amp; C$6,TRATAMENTO!$D139)),"","X")</f>
        <v/>
      </c>
      <c r="D20" s="105" t="str">
        <f>IF(ISERROR(SEARCH("- "&amp; D$6,TRATAMENTO!$D139)),"","X")</f>
        <v/>
      </c>
      <c r="E20" s="105" t="str">
        <f>IF(ISERROR(SEARCH("- "&amp; E$6,TRATAMENTO!$D139)),"","X")</f>
        <v/>
      </c>
      <c r="F20" s="105" t="str">
        <f>IF(ISERROR(SEARCH("- "&amp; F$6,TRATAMENTO!$D139)),"","X")</f>
        <v/>
      </c>
      <c r="G20" s="105" t="str">
        <f>IF(ISERROR(SEARCH("- "&amp; G$6,TRATAMENTO!$D139)),"","X")</f>
        <v/>
      </c>
      <c r="H20" s="105" t="str">
        <f>IF(ISERROR(SEARCH("- "&amp; H$6,TRATAMENTO!$D139)),"","X")</f>
        <v/>
      </c>
      <c r="I20" s="105" t="str">
        <f>IF(ISERROR(SEARCH("- "&amp; I$6,TRATAMENTO!$D139)),"","X")</f>
        <v/>
      </c>
      <c r="J20" s="105" t="str">
        <f>IF(ISERROR(SEARCH("- "&amp; J$6,TRATAMENTO!$D139)),"","X")</f>
        <v/>
      </c>
      <c r="K20" s="105" t="str">
        <f>IF(ISERROR(SEARCH("- "&amp; K$6,TRATAMENTO!$D139)),"","X")</f>
        <v/>
      </c>
      <c r="L20" s="105" t="str">
        <f>IF(ISERROR(SEARCH("- "&amp; L$6,TRATAMENTO!$D139)),"","X")</f>
        <v/>
      </c>
      <c r="M20" s="105" t="str">
        <f>IF(ISERROR(SEARCH("- "&amp; M$6,TRATAMENTO!$D139)),"","X")</f>
        <v/>
      </c>
      <c r="N20" s="105" t="str">
        <f>IF(ISERROR(SEARCH("- "&amp; N$6,TRATAMENTO!$D139)),"","X")</f>
        <v/>
      </c>
      <c r="O20" s="105" t="str">
        <f>IF(ISERROR(SEARCH("- "&amp; O$6,TRATAMENTO!$D139)),"","X")</f>
        <v/>
      </c>
      <c r="P20" s="105" t="str">
        <f>IF(ISERROR(SEARCH("- "&amp; P$6,TRATAMENTO!$D139)),"","X")</f>
        <v/>
      </c>
      <c r="Q20" s="105" t="str">
        <f>IF(ISERROR(SEARCH("- "&amp; Q$6,TRATAMENTO!$D139)),"","X")</f>
        <v/>
      </c>
      <c r="R20" s="105" t="str">
        <f>IF(ISERROR(SEARCH("- "&amp; R$6,TRATAMENTO!$D139)),"","X")</f>
        <v/>
      </c>
    </row>
    <row r="21" spans="1:18" ht="90" customHeight="1" x14ac:dyDescent="0.25">
      <c r="A21" s="103" t="str">
        <f>IF(TRATAMENTO!E149&lt;&gt;"",TRATAMENTO!E149,"")</f>
        <v/>
      </c>
      <c r="B21" s="104" t="str">
        <f>IF(ISERROR(SEARCH("- "&amp; B$6,TRATAMENTO!$D149)),"","X")</f>
        <v/>
      </c>
      <c r="C21" s="105" t="str">
        <f>IF(ISERROR(SEARCH("- "&amp; C$6,TRATAMENTO!$D149)),"","X")</f>
        <v/>
      </c>
      <c r="D21" s="105" t="str">
        <f>IF(ISERROR(SEARCH("- "&amp; D$6,TRATAMENTO!$D149)),"","X")</f>
        <v/>
      </c>
      <c r="E21" s="105" t="str">
        <f>IF(ISERROR(SEARCH("- "&amp; E$6,TRATAMENTO!$D149)),"","X")</f>
        <v/>
      </c>
      <c r="F21" s="105" t="str">
        <f>IF(ISERROR(SEARCH("- "&amp; F$6,TRATAMENTO!$D149)),"","X")</f>
        <v/>
      </c>
      <c r="G21" s="105" t="str">
        <f>IF(ISERROR(SEARCH("- "&amp; G$6,TRATAMENTO!$D149)),"","X")</f>
        <v/>
      </c>
      <c r="H21" s="105" t="str">
        <f>IF(ISERROR(SEARCH("- "&amp; H$6,TRATAMENTO!$D149)),"","X")</f>
        <v/>
      </c>
      <c r="I21" s="105" t="str">
        <f>IF(ISERROR(SEARCH("- "&amp; I$6,TRATAMENTO!$D149)),"","X")</f>
        <v/>
      </c>
      <c r="J21" s="105" t="str">
        <f>IF(ISERROR(SEARCH("- "&amp; J$6,TRATAMENTO!$D149)),"","X")</f>
        <v/>
      </c>
      <c r="K21" s="105" t="str">
        <f>IF(ISERROR(SEARCH("- "&amp; K$6,TRATAMENTO!$D149)),"","X")</f>
        <v/>
      </c>
      <c r="L21" s="105" t="str">
        <f>IF(ISERROR(SEARCH("- "&amp; L$6,TRATAMENTO!$D149)),"","X")</f>
        <v/>
      </c>
      <c r="M21" s="105" t="str">
        <f>IF(ISERROR(SEARCH("- "&amp; M$6,TRATAMENTO!$D149)),"","X")</f>
        <v/>
      </c>
      <c r="N21" s="105" t="str">
        <f>IF(ISERROR(SEARCH("- "&amp; N$6,TRATAMENTO!$D149)),"","X")</f>
        <v/>
      </c>
      <c r="O21" s="105" t="str">
        <f>IF(ISERROR(SEARCH("- "&amp; O$6,TRATAMENTO!$D149)),"","X")</f>
        <v/>
      </c>
      <c r="P21" s="105" t="str">
        <f>IF(ISERROR(SEARCH("- "&amp; P$6,TRATAMENTO!$D149)),"","X")</f>
        <v/>
      </c>
      <c r="Q21" s="105" t="str">
        <f>IF(ISERROR(SEARCH("- "&amp; Q$6,TRATAMENTO!$D149)),"","X")</f>
        <v/>
      </c>
      <c r="R21" s="105" t="str">
        <f>IF(ISERROR(SEARCH("- "&amp; R$6,TRATAMENTO!$D149)),"","X")</f>
        <v/>
      </c>
    </row>
    <row r="22" spans="1:18" ht="90" customHeight="1" x14ac:dyDescent="0.25">
      <c r="A22" s="103" t="str">
        <f>IF(TRATAMENTO!E159&lt;&gt;"",TRATAMENTO!E159,"")</f>
        <v/>
      </c>
      <c r="B22" s="104" t="str">
        <f>IF(ISERROR(SEARCH("- "&amp; B$6,TRATAMENTO!$D159)),"","X")</f>
        <v/>
      </c>
      <c r="C22" s="105" t="str">
        <f>IF(ISERROR(SEARCH("- "&amp; C$6,TRATAMENTO!$D159)),"","X")</f>
        <v/>
      </c>
      <c r="D22" s="105" t="str">
        <f>IF(ISERROR(SEARCH("- "&amp; D$6,TRATAMENTO!$D159)),"","X")</f>
        <v/>
      </c>
      <c r="E22" s="105" t="str">
        <f>IF(ISERROR(SEARCH("- "&amp; E$6,TRATAMENTO!$D159)),"","X")</f>
        <v/>
      </c>
      <c r="F22" s="105" t="str">
        <f>IF(ISERROR(SEARCH("- "&amp; F$6,TRATAMENTO!$D159)),"","X")</f>
        <v/>
      </c>
      <c r="G22" s="105" t="str">
        <f>IF(ISERROR(SEARCH("- "&amp; G$6,TRATAMENTO!$D159)),"","X")</f>
        <v/>
      </c>
      <c r="H22" s="105" t="str">
        <f>IF(ISERROR(SEARCH("- "&amp; H$6,TRATAMENTO!$D159)),"","X")</f>
        <v/>
      </c>
      <c r="I22" s="105" t="str">
        <f>IF(ISERROR(SEARCH("- "&amp; I$6,TRATAMENTO!$D159)),"","X")</f>
        <v/>
      </c>
      <c r="J22" s="105" t="str">
        <f>IF(ISERROR(SEARCH("- "&amp; J$6,TRATAMENTO!$D159)),"","X")</f>
        <v/>
      </c>
      <c r="K22" s="105" t="str">
        <f>IF(ISERROR(SEARCH("- "&amp; K$6,TRATAMENTO!$D159)),"","X")</f>
        <v/>
      </c>
      <c r="L22" s="105" t="str">
        <f>IF(ISERROR(SEARCH("- "&amp; L$6,TRATAMENTO!$D159)),"","X")</f>
        <v/>
      </c>
      <c r="M22" s="105" t="str">
        <f>IF(ISERROR(SEARCH("- "&amp; M$6,TRATAMENTO!$D159)),"","X")</f>
        <v/>
      </c>
      <c r="N22" s="105" t="str">
        <f>IF(ISERROR(SEARCH("- "&amp; N$6,TRATAMENTO!$D159)),"","X")</f>
        <v/>
      </c>
      <c r="O22" s="105" t="str">
        <f>IF(ISERROR(SEARCH("- "&amp; O$6,TRATAMENTO!$D159)),"","X")</f>
        <v/>
      </c>
      <c r="P22" s="105" t="str">
        <f>IF(ISERROR(SEARCH("- "&amp; P$6,TRATAMENTO!$D159)),"","X")</f>
        <v/>
      </c>
      <c r="Q22" s="105" t="str">
        <f>IF(ISERROR(SEARCH("- "&amp; Q$6,TRATAMENTO!$D159)),"","X")</f>
        <v/>
      </c>
      <c r="R22" s="105" t="str">
        <f>IF(ISERROR(SEARCH("- "&amp; R$6,TRATAMENTO!$D159)),"","X")</f>
        <v/>
      </c>
    </row>
    <row r="23" spans="1:18" ht="90" customHeight="1" x14ac:dyDescent="0.25">
      <c r="A23" s="103" t="str">
        <f>IF(TRATAMENTO!E169&lt;&gt;"",TRATAMENTO!E169,"")</f>
        <v/>
      </c>
      <c r="B23" s="104" t="str">
        <f>IF(ISERROR(SEARCH("- "&amp; B$6,TRATAMENTO!$D169)),"","X")</f>
        <v/>
      </c>
      <c r="C23" s="105" t="str">
        <f>IF(ISERROR(SEARCH("- "&amp; C$6,TRATAMENTO!$D169)),"","X")</f>
        <v/>
      </c>
      <c r="D23" s="105" t="str">
        <f>IF(ISERROR(SEARCH("- "&amp; D$6,TRATAMENTO!$D169)),"","X")</f>
        <v/>
      </c>
      <c r="E23" s="105" t="str">
        <f>IF(ISERROR(SEARCH("- "&amp; E$6,TRATAMENTO!$D169)),"","X")</f>
        <v/>
      </c>
      <c r="F23" s="105" t="str">
        <f>IF(ISERROR(SEARCH("- "&amp; F$6,TRATAMENTO!$D169)),"","X")</f>
        <v/>
      </c>
      <c r="G23" s="105" t="str">
        <f>IF(ISERROR(SEARCH("- "&amp; G$6,TRATAMENTO!$D169)),"","X")</f>
        <v/>
      </c>
      <c r="H23" s="105" t="str">
        <f>IF(ISERROR(SEARCH("- "&amp; H$6,TRATAMENTO!$D169)),"","X")</f>
        <v/>
      </c>
      <c r="I23" s="105" t="str">
        <f>IF(ISERROR(SEARCH("- "&amp; I$6,TRATAMENTO!$D169)),"","X")</f>
        <v/>
      </c>
      <c r="J23" s="105" t="str">
        <f>IF(ISERROR(SEARCH("- "&amp; J$6,TRATAMENTO!$D169)),"","X")</f>
        <v/>
      </c>
      <c r="K23" s="105" t="str">
        <f>IF(ISERROR(SEARCH("- "&amp; K$6,TRATAMENTO!$D169)),"","X")</f>
        <v/>
      </c>
      <c r="L23" s="105" t="str">
        <f>IF(ISERROR(SEARCH("- "&amp; L$6,TRATAMENTO!$D169)),"","X")</f>
        <v/>
      </c>
      <c r="M23" s="105" t="str">
        <f>IF(ISERROR(SEARCH("- "&amp; M$6,TRATAMENTO!$D169)),"","X")</f>
        <v/>
      </c>
      <c r="N23" s="105" t="str">
        <f>IF(ISERROR(SEARCH("- "&amp; N$6,TRATAMENTO!$D169)),"","X")</f>
        <v/>
      </c>
      <c r="O23" s="105" t="str">
        <f>IF(ISERROR(SEARCH("- "&amp; O$6,TRATAMENTO!$D169)),"","X")</f>
        <v/>
      </c>
      <c r="P23" s="105" t="str">
        <f>IF(ISERROR(SEARCH("- "&amp; P$6,TRATAMENTO!$D169)),"","X")</f>
        <v/>
      </c>
      <c r="Q23" s="105" t="str">
        <f>IF(ISERROR(SEARCH("- "&amp; Q$6,TRATAMENTO!$D169)),"","X")</f>
        <v/>
      </c>
      <c r="R23" s="105" t="str">
        <f>IF(ISERROR(SEARCH("- "&amp; R$6,TRATAMENTO!$D169)),"","X")</f>
        <v/>
      </c>
    </row>
    <row r="24" spans="1:18" ht="90" customHeight="1" x14ac:dyDescent="0.25">
      <c r="A24" s="103" t="str">
        <f>IF(TRATAMENTO!E179&lt;&gt;"",TRATAMENTO!E179,"")</f>
        <v/>
      </c>
      <c r="B24" s="104" t="str">
        <f>IF(ISERROR(SEARCH("- "&amp; B$6,TRATAMENTO!$D179)),"","X")</f>
        <v/>
      </c>
      <c r="C24" s="105" t="str">
        <f>IF(ISERROR(SEARCH("- "&amp; C$6,TRATAMENTO!$D179)),"","X")</f>
        <v/>
      </c>
      <c r="D24" s="105" t="str">
        <f>IF(ISERROR(SEARCH("- "&amp; D$6,TRATAMENTO!$D179)),"","X")</f>
        <v/>
      </c>
      <c r="E24" s="105" t="str">
        <f>IF(ISERROR(SEARCH("- "&amp; E$6,TRATAMENTO!$D179)),"","X")</f>
        <v/>
      </c>
      <c r="F24" s="105" t="str">
        <f>IF(ISERROR(SEARCH("- "&amp; F$6,TRATAMENTO!$D179)),"","X")</f>
        <v/>
      </c>
      <c r="G24" s="105" t="str">
        <f>IF(ISERROR(SEARCH("- "&amp; G$6,TRATAMENTO!$D179)),"","X")</f>
        <v/>
      </c>
      <c r="H24" s="105" t="str">
        <f>IF(ISERROR(SEARCH("- "&amp; H$6,TRATAMENTO!$D179)),"","X")</f>
        <v/>
      </c>
      <c r="I24" s="105" t="str">
        <f>IF(ISERROR(SEARCH("- "&amp; I$6,TRATAMENTO!$D179)),"","X")</f>
        <v/>
      </c>
      <c r="J24" s="105" t="str">
        <f>IF(ISERROR(SEARCH("- "&amp; J$6,TRATAMENTO!$D179)),"","X")</f>
        <v/>
      </c>
      <c r="K24" s="105" t="str">
        <f>IF(ISERROR(SEARCH("- "&amp; K$6,TRATAMENTO!$D179)),"","X")</f>
        <v/>
      </c>
      <c r="L24" s="105" t="str">
        <f>IF(ISERROR(SEARCH("- "&amp; L$6,TRATAMENTO!$D179)),"","X")</f>
        <v/>
      </c>
      <c r="M24" s="105" t="str">
        <f>IF(ISERROR(SEARCH("- "&amp; M$6,TRATAMENTO!$D179)),"","X")</f>
        <v/>
      </c>
      <c r="N24" s="105" t="str">
        <f>IF(ISERROR(SEARCH("- "&amp; N$6,TRATAMENTO!$D179)),"","X")</f>
        <v/>
      </c>
      <c r="O24" s="105" t="str">
        <f>IF(ISERROR(SEARCH("- "&amp; O$6,TRATAMENTO!$D179)),"","X")</f>
        <v/>
      </c>
      <c r="P24" s="105" t="str">
        <f>IF(ISERROR(SEARCH("- "&amp; P$6,TRATAMENTO!$D179)),"","X")</f>
        <v/>
      </c>
      <c r="Q24" s="105" t="str">
        <f>IF(ISERROR(SEARCH("- "&amp; Q$6,TRATAMENTO!$D179)),"","X")</f>
        <v/>
      </c>
      <c r="R24" s="105" t="str">
        <f>IF(ISERROR(SEARCH("- "&amp; R$6,TRATAMENTO!$D179)),"","X")</f>
        <v/>
      </c>
    </row>
    <row r="25" spans="1:18" ht="90" customHeight="1" x14ac:dyDescent="0.25">
      <c r="A25" s="103" t="str">
        <f>IF(TRATAMENTO!E189&lt;&gt;"",TRATAMENTO!E189,"")</f>
        <v/>
      </c>
      <c r="B25" s="104" t="str">
        <f>IF(ISERROR(SEARCH("- "&amp; B$6,TRATAMENTO!$D189)),"","X")</f>
        <v/>
      </c>
      <c r="C25" s="105" t="str">
        <f>IF(ISERROR(SEARCH("- "&amp; C$6,TRATAMENTO!$D189)),"","X")</f>
        <v/>
      </c>
      <c r="D25" s="105" t="str">
        <f>IF(ISERROR(SEARCH("- "&amp; D$6,TRATAMENTO!$D189)),"","X")</f>
        <v/>
      </c>
      <c r="E25" s="105" t="str">
        <f>IF(ISERROR(SEARCH("- "&amp; E$6,TRATAMENTO!$D189)),"","X")</f>
        <v/>
      </c>
      <c r="F25" s="105" t="str">
        <f>IF(ISERROR(SEARCH("- "&amp; F$6,TRATAMENTO!$D189)),"","X")</f>
        <v/>
      </c>
      <c r="G25" s="105" t="str">
        <f>IF(ISERROR(SEARCH("- "&amp; G$6,TRATAMENTO!$D189)),"","X")</f>
        <v/>
      </c>
      <c r="H25" s="105" t="str">
        <f>IF(ISERROR(SEARCH("- "&amp; H$6,TRATAMENTO!$D189)),"","X")</f>
        <v/>
      </c>
      <c r="I25" s="105" t="str">
        <f>IF(ISERROR(SEARCH("- "&amp; I$6,TRATAMENTO!$D189)),"","X")</f>
        <v/>
      </c>
      <c r="J25" s="105" t="str">
        <f>IF(ISERROR(SEARCH("- "&amp; J$6,TRATAMENTO!$D189)),"","X")</f>
        <v/>
      </c>
      <c r="K25" s="105" t="str">
        <f>IF(ISERROR(SEARCH("- "&amp; K$6,TRATAMENTO!$D189)),"","X")</f>
        <v/>
      </c>
      <c r="L25" s="105" t="str">
        <f>IF(ISERROR(SEARCH("- "&amp; L$6,TRATAMENTO!$D189)),"","X")</f>
        <v/>
      </c>
      <c r="M25" s="105" t="str">
        <f>IF(ISERROR(SEARCH("- "&amp; M$6,TRATAMENTO!$D189)),"","X")</f>
        <v/>
      </c>
      <c r="N25" s="105" t="str">
        <f>IF(ISERROR(SEARCH("- "&amp; N$6,TRATAMENTO!$D189)),"","X")</f>
        <v/>
      </c>
      <c r="O25" s="105" t="str">
        <f>IF(ISERROR(SEARCH("- "&amp; O$6,TRATAMENTO!$D189)),"","X")</f>
        <v/>
      </c>
      <c r="P25" s="105" t="str">
        <f>IF(ISERROR(SEARCH("- "&amp; P$6,TRATAMENTO!$D189)),"","X")</f>
        <v/>
      </c>
      <c r="Q25" s="105" t="str">
        <f>IF(ISERROR(SEARCH("- "&amp; Q$6,TRATAMENTO!$D189)),"","X")</f>
        <v/>
      </c>
      <c r="R25" s="105" t="str">
        <f>IF(ISERROR(SEARCH("- "&amp; R$6,TRATAMENTO!$D189)),"","X")</f>
        <v/>
      </c>
    </row>
    <row r="26" spans="1:18" ht="90" customHeight="1" x14ac:dyDescent="0.25">
      <c r="A26" s="103" t="str">
        <f>IF(TRATAMENTO!E199&lt;&gt;"",TRATAMENTO!E199,"")</f>
        <v/>
      </c>
      <c r="B26" s="104" t="str">
        <f>IF(ISERROR(SEARCH("- "&amp; B$6,TRATAMENTO!$D199)),"","X")</f>
        <v/>
      </c>
      <c r="C26" s="105" t="str">
        <f>IF(ISERROR(SEARCH("- "&amp; C$6,TRATAMENTO!$D199)),"","X")</f>
        <v/>
      </c>
      <c r="D26" s="105" t="str">
        <f>IF(ISERROR(SEARCH("- "&amp; D$6,TRATAMENTO!$D199)),"","X")</f>
        <v/>
      </c>
      <c r="E26" s="105" t="str">
        <f>IF(ISERROR(SEARCH("- "&amp; E$6,TRATAMENTO!$D199)),"","X")</f>
        <v/>
      </c>
      <c r="F26" s="105" t="str">
        <f>IF(ISERROR(SEARCH("- "&amp; F$6,TRATAMENTO!$D199)),"","X")</f>
        <v/>
      </c>
      <c r="G26" s="105" t="str">
        <f>IF(ISERROR(SEARCH("- "&amp; G$6,TRATAMENTO!$D199)),"","X")</f>
        <v/>
      </c>
      <c r="H26" s="105" t="str">
        <f>IF(ISERROR(SEARCH("- "&amp; H$6,TRATAMENTO!$D199)),"","X")</f>
        <v/>
      </c>
      <c r="I26" s="105" t="str">
        <f>IF(ISERROR(SEARCH("- "&amp; I$6,TRATAMENTO!$D199)),"","X")</f>
        <v/>
      </c>
      <c r="J26" s="105" t="str">
        <f>IF(ISERROR(SEARCH("- "&amp; J$6,TRATAMENTO!$D199)),"","X")</f>
        <v/>
      </c>
      <c r="K26" s="105" t="str">
        <f>IF(ISERROR(SEARCH("- "&amp; K$6,TRATAMENTO!$D199)),"","X")</f>
        <v/>
      </c>
      <c r="L26" s="105" t="str">
        <f>IF(ISERROR(SEARCH("- "&amp; L$6,TRATAMENTO!$D199)),"","X")</f>
        <v/>
      </c>
      <c r="M26" s="105" t="str">
        <f>IF(ISERROR(SEARCH("- "&amp; M$6,TRATAMENTO!$D199)),"","X")</f>
        <v/>
      </c>
      <c r="N26" s="105" t="str">
        <f>IF(ISERROR(SEARCH("- "&amp; N$6,TRATAMENTO!$D199)),"","X")</f>
        <v/>
      </c>
      <c r="O26" s="105" t="str">
        <f>IF(ISERROR(SEARCH("- "&amp; O$6,TRATAMENTO!$D199)),"","X")</f>
        <v/>
      </c>
      <c r="P26" s="105" t="str">
        <f>IF(ISERROR(SEARCH("- "&amp; P$6,TRATAMENTO!$D199)),"","X")</f>
        <v/>
      </c>
      <c r="Q26" s="105" t="str">
        <f>IF(ISERROR(SEARCH("- "&amp; Q$6,TRATAMENTO!$D199)),"","X")</f>
        <v/>
      </c>
      <c r="R26" s="105" t="str">
        <f>IF(ISERROR(SEARCH("- "&amp; R$6,TRATAMENTO!$D199)),"","X")</f>
        <v/>
      </c>
    </row>
    <row r="27" spans="1:18" ht="90" customHeight="1" x14ac:dyDescent="0.25">
      <c r="A27" s="103" t="str">
        <f>IF(TRATAMENTO!E209&lt;&gt;"",TRATAMENTO!E209,"")</f>
        <v/>
      </c>
      <c r="B27" s="104" t="str">
        <f>IF(ISERROR(SEARCH("- "&amp; B$6,TRATAMENTO!$D209)),"","X")</f>
        <v/>
      </c>
      <c r="C27" s="105" t="str">
        <f>IF(ISERROR(SEARCH("- "&amp; C$6,TRATAMENTO!$D209)),"","X")</f>
        <v/>
      </c>
      <c r="D27" s="105" t="str">
        <f>IF(ISERROR(SEARCH("- "&amp; D$6,TRATAMENTO!$D209)),"","X")</f>
        <v/>
      </c>
      <c r="E27" s="105" t="str">
        <f>IF(ISERROR(SEARCH("- "&amp; E$6,TRATAMENTO!$D209)),"","X")</f>
        <v/>
      </c>
      <c r="F27" s="105" t="str">
        <f>IF(ISERROR(SEARCH("- "&amp; F$6,TRATAMENTO!$D209)),"","X")</f>
        <v/>
      </c>
      <c r="G27" s="105" t="str">
        <f>IF(ISERROR(SEARCH("- "&amp; G$6,TRATAMENTO!$D209)),"","X")</f>
        <v/>
      </c>
      <c r="H27" s="105" t="str">
        <f>IF(ISERROR(SEARCH("- "&amp; H$6,TRATAMENTO!$D209)),"","X")</f>
        <v/>
      </c>
      <c r="I27" s="105" t="str">
        <f>IF(ISERROR(SEARCH("- "&amp; I$6,TRATAMENTO!$D209)),"","X")</f>
        <v/>
      </c>
      <c r="J27" s="105" t="str">
        <f>IF(ISERROR(SEARCH("- "&amp; J$6,TRATAMENTO!$D209)),"","X")</f>
        <v/>
      </c>
      <c r="K27" s="105" t="str">
        <f>IF(ISERROR(SEARCH("- "&amp; K$6,TRATAMENTO!$D209)),"","X")</f>
        <v/>
      </c>
      <c r="L27" s="105" t="str">
        <f>IF(ISERROR(SEARCH("- "&amp; L$6,TRATAMENTO!$D209)),"","X")</f>
        <v/>
      </c>
      <c r="M27" s="105" t="str">
        <f>IF(ISERROR(SEARCH("- "&amp; M$6,TRATAMENTO!$D209)),"","X")</f>
        <v/>
      </c>
      <c r="N27" s="105" t="str">
        <f>IF(ISERROR(SEARCH("- "&amp; N$6,TRATAMENTO!$D209)),"","X")</f>
        <v/>
      </c>
      <c r="O27" s="105" t="str">
        <f>IF(ISERROR(SEARCH("- "&amp; O$6,TRATAMENTO!$D209)),"","X")</f>
        <v/>
      </c>
      <c r="P27" s="105" t="str">
        <f>IF(ISERROR(SEARCH("- "&amp; P$6,TRATAMENTO!$D209)),"","X")</f>
        <v/>
      </c>
      <c r="Q27" s="105" t="str">
        <f>IF(ISERROR(SEARCH("- "&amp; Q$6,TRATAMENTO!$D209)),"","X")</f>
        <v/>
      </c>
      <c r="R27" s="105" t="str">
        <f>IF(ISERROR(SEARCH("- "&amp; R$6,TRATAMENTO!$D209)),"","X")</f>
        <v/>
      </c>
    </row>
    <row r="28" spans="1:18" ht="90" customHeight="1" x14ac:dyDescent="0.25">
      <c r="A28" s="103" t="str">
        <f>IF(TRATAMENTO!E219&lt;&gt;"",TRATAMENTO!E219,"")</f>
        <v/>
      </c>
      <c r="B28" s="104" t="str">
        <f>IF(ISERROR(SEARCH("- "&amp; B$6,TRATAMENTO!$D219)),"","X")</f>
        <v/>
      </c>
      <c r="C28" s="105" t="str">
        <f>IF(ISERROR(SEARCH("- "&amp; C$6,TRATAMENTO!$D219)),"","X")</f>
        <v/>
      </c>
      <c r="D28" s="105" t="str">
        <f>IF(ISERROR(SEARCH("- "&amp; D$6,TRATAMENTO!$D219)),"","X")</f>
        <v/>
      </c>
      <c r="E28" s="105" t="str">
        <f>IF(ISERROR(SEARCH("- "&amp; E$6,TRATAMENTO!$D219)),"","X")</f>
        <v/>
      </c>
      <c r="F28" s="105" t="str">
        <f>IF(ISERROR(SEARCH("- "&amp; F$6,TRATAMENTO!$D219)),"","X")</f>
        <v/>
      </c>
      <c r="G28" s="105" t="str">
        <f>IF(ISERROR(SEARCH("- "&amp; G$6,TRATAMENTO!$D219)),"","X")</f>
        <v/>
      </c>
      <c r="H28" s="105" t="str">
        <f>IF(ISERROR(SEARCH("- "&amp; H$6,TRATAMENTO!$D219)),"","X")</f>
        <v/>
      </c>
      <c r="I28" s="105" t="str">
        <f>IF(ISERROR(SEARCH("- "&amp; I$6,TRATAMENTO!$D219)),"","X")</f>
        <v/>
      </c>
      <c r="J28" s="105" t="str">
        <f>IF(ISERROR(SEARCH("- "&amp; J$6,TRATAMENTO!$D219)),"","X")</f>
        <v/>
      </c>
      <c r="K28" s="105" t="str">
        <f>IF(ISERROR(SEARCH("- "&amp; K$6,TRATAMENTO!$D219)),"","X")</f>
        <v/>
      </c>
      <c r="L28" s="105" t="str">
        <f>IF(ISERROR(SEARCH("- "&amp; L$6,TRATAMENTO!$D219)),"","X")</f>
        <v/>
      </c>
      <c r="M28" s="105" t="str">
        <f>IF(ISERROR(SEARCH("- "&amp; M$6,TRATAMENTO!$D219)),"","X")</f>
        <v/>
      </c>
      <c r="N28" s="105" t="str">
        <f>IF(ISERROR(SEARCH("- "&amp; N$6,TRATAMENTO!$D219)),"","X")</f>
        <v/>
      </c>
      <c r="O28" s="105" t="str">
        <f>IF(ISERROR(SEARCH("- "&amp; O$6,TRATAMENTO!$D219)),"","X")</f>
        <v/>
      </c>
      <c r="P28" s="105" t="str">
        <f>IF(ISERROR(SEARCH("- "&amp; P$6,TRATAMENTO!$D219)),"","X")</f>
        <v/>
      </c>
      <c r="Q28" s="105" t="str">
        <f>IF(ISERROR(SEARCH("- "&amp; Q$6,TRATAMENTO!$D219)),"","X")</f>
        <v/>
      </c>
      <c r="R28" s="105" t="str">
        <f>IF(ISERROR(SEARCH("- "&amp; R$6,TRATAMENTO!$D219)),"","X")</f>
        <v/>
      </c>
    </row>
    <row r="29" spans="1:18" ht="90" customHeight="1" x14ac:dyDescent="0.25">
      <c r="A29" s="103" t="str">
        <f>IF(TRATAMENTO!E229&lt;&gt;"",TRATAMENTO!E229,"")</f>
        <v/>
      </c>
      <c r="B29" s="104" t="str">
        <f>IF(ISERROR(SEARCH("- "&amp; B$6,TRATAMENTO!$D229)),"","X")</f>
        <v/>
      </c>
      <c r="C29" s="105" t="str">
        <f>IF(ISERROR(SEARCH("- "&amp; C$6,TRATAMENTO!$D229)),"","X")</f>
        <v/>
      </c>
      <c r="D29" s="105" t="str">
        <f>IF(ISERROR(SEARCH("- "&amp; D$6,TRATAMENTO!$D229)),"","X")</f>
        <v/>
      </c>
      <c r="E29" s="105" t="str">
        <f>IF(ISERROR(SEARCH("- "&amp; E$6,TRATAMENTO!$D229)),"","X")</f>
        <v/>
      </c>
      <c r="F29" s="105" t="str">
        <f>IF(ISERROR(SEARCH("- "&amp; F$6,TRATAMENTO!$D229)),"","X")</f>
        <v/>
      </c>
      <c r="G29" s="105" t="str">
        <f>IF(ISERROR(SEARCH("- "&amp; G$6,TRATAMENTO!$D229)),"","X")</f>
        <v/>
      </c>
      <c r="H29" s="105" t="str">
        <f>IF(ISERROR(SEARCH("- "&amp; H$6,TRATAMENTO!$D229)),"","X")</f>
        <v/>
      </c>
      <c r="I29" s="105" t="str">
        <f>IF(ISERROR(SEARCH("- "&amp; I$6,TRATAMENTO!$D229)),"","X")</f>
        <v/>
      </c>
      <c r="J29" s="105" t="str">
        <f>IF(ISERROR(SEARCH("- "&amp; J$6,TRATAMENTO!$D229)),"","X")</f>
        <v/>
      </c>
      <c r="K29" s="105" t="str">
        <f>IF(ISERROR(SEARCH("- "&amp; K$6,TRATAMENTO!$D229)),"","X")</f>
        <v/>
      </c>
      <c r="L29" s="105" t="str">
        <f>IF(ISERROR(SEARCH("- "&amp; L$6,TRATAMENTO!$D229)),"","X")</f>
        <v/>
      </c>
      <c r="M29" s="105" t="str">
        <f>IF(ISERROR(SEARCH("- "&amp; M$6,TRATAMENTO!$D229)),"","X")</f>
        <v/>
      </c>
      <c r="N29" s="105" t="str">
        <f>IF(ISERROR(SEARCH("- "&amp; N$6,TRATAMENTO!$D229)),"","X")</f>
        <v/>
      </c>
      <c r="O29" s="105" t="str">
        <f>IF(ISERROR(SEARCH("- "&amp; O$6,TRATAMENTO!$D229)),"","X")</f>
        <v/>
      </c>
      <c r="P29" s="105" t="str">
        <f>IF(ISERROR(SEARCH("- "&amp; P$6,TRATAMENTO!$D229)),"","X")</f>
        <v/>
      </c>
      <c r="Q29" s="105" t="str">
        <f>IF(ISERROR(SEARCH("- "&amp; Q$6,TRATAMENTO!$D229)),"","X")</f>
        <v/>
      </c>
      <c r="R29" s="105" t="str">
        <f>IF(ISERROR(SEARCH("- "&amp; R$6,TRATAMENTO!$D229)),"","X")</f>
        <v/>
      </c>
    </row>
    <row r="30" spans="1:18" ht="90" customHeight="1" x14ac:dyDescent="0.25">
      <c r="A30" s="103" t="str">
        <f>IF(TRATAMENTO!E239&lt;&gt;"",TRATAMENTO!E239,"")</f>
        <v/>
      </c>
      <c r="B30" s="104" t="str">
        <f>IF(ISERROR(SEARCH("- "&amp; B$6,TRATAMENTO!$D239)),"","X")</f>
        <v/>
      </c>
      <c r="C30" s="105" t="str">
        <f>IF(ISERROR(SEARCH("- "&amp; C$6,TRATAMENTO!$D239)),"","X")</f>
        <v/>
      </c>
      <c r="D30" s="105" t="str">
        <f>IF(ISERROR(SEARCH("- "&amp; D$6,TRATAMENTO!$D239)),"","X")</f>
        <v/>
      </c>
      <c r="E30" s="105" t="str">
        <f>IF(ISERROR(SEARCH("- "&amp; E$6,TRATAMENTO!$D239)),"","X")</f>
        <v/>
      </c>
      <c r="F30" s="105" t="str">
        <f>IF(ISERROR(SEARCH("- "&amp; F$6,TRATAMENTO!$D239)),"","X")</f>
        <v/>
      </c>
      <c r="G30" s="105" t="str">
        <f>IF(ISERROR(SEARCH("- "&amp; G$6,TRATAMENTO!$D239)),"","X")</f>
        <v/>
      </c>
      <c r="H30" s="105" t="str">
        <f>IF(ISERROR(SEARCH("- "&amp; H$6,TRATAMENTO!$D239)),"","X")</f>
        <v/>
      </c>
      <c r="I30" s="105" t="str">
        <f>IF(ISERROR(SEARCH("- "&amp; I$6,TRATAMENTO!$D239)),"","X")</f>
        <v/>
      </c>
      <c r="J30" s="105" t="str">
        <f>IF(ISERROR(SEARCH("- "&amp; J$6,TRATAMENTO!$D239)),"","X")</f>
        <v/>
      </c>
      <c r="K30" s="105" t="str">
        <f>IF(ISERROR(SEARCH("- "&amp; K$6,TRATAMENTO!$D239)),"","X")</f>
        <v/>
      </c>
      <c r="L30" s="105" t="str">
        <f>IF(ISERROR(SEARCH("- "&amp; L$6,TRATAMENTO!$D239)),"","X")</f>
        <v/>
      </c>
      <c r="M30" s="105" t="str">
        <f>IF(ISERROR(SEARCH("- "&amp; M$6,TRATAMENTO!$D239)),"","X")</f>
        <v/>
      </c>
      <c r="N30" s="105" t="str">
        <f>IF(ISERROR(SEARCH("- "&amp; N$6,TRATAMENTO!$D239)),"","X")</f>
        <v/>
      </c>
      <c r="O30" s="105" t="str">
        <f>IF(ISERROR(SEARCH("- "&amp; O$6,TRATAMENTO!$D239)),"","X")</f>
        <v/>
      </c>
      <c r="P30" s="105" t="str">
        <f>IF(ISERROR(SEARCH("- "&amp; P$6,TRATAMENTO!$D239)),"","X")</f>
        <v/>
      </c>
      <c r="Q30" s="105" t="str">
        <f>IF(ISERROR(SEARCH("- "&amp; Q$6,TRATAMENTO!$D239)),"","X")</f>
        <v/>
      </c>
      <c r="R30" s="105" t="str">
        <f>IF(ISERROR(SEARCH("- "&amp; R$6,TRATAMENTO!$D239)),"","X")</f>
        <v/>
      </c>
    </row>
    <row r="31" spans="1:18" ht="90" customHeight="1" x14ac:dyDescent="0.25">
      <c r="A31" s="103" t="str">
        <f>IF(TRATAMENTO!E249&lt;&gt;"",TRATAMENTO!E249,"")</f>
        <v/>
      </c>
      <c r="B31" s="104" t="str">
        <f>IF(ISERROR(SEARCH("- "&amp; B$6,TRATAMENTO!$D249)),"","X")</f>
        <v/>
      </c>
      <c r="C31" s="105" t="str">
        <f>IF(ISERROR(SEARCH("- "&amp; C$6,TRATAMENTO!$D249)),"","X")</f>
        <v/>
      </c>
      <c r="D31" s="105" t="str">
        <f>IF(ISERROR(SEARCH("- "&amp; D$6,TRATAMENTO!$D249)),"","X")</f>
        <v/>
      </c>
      <c r="E31" s="105" t="str">
        <f>IF(ISERROR(SEARCH("- "&amp; E$6,TRATAMENTO!$D249)),"","X")</f>
        <v/>
      </c>
      <c r="F31" s="105" t="str">
        <f>IF(ISERROR(SEARCH("- "&amp; F$6,TRATAMENTO!$D249)),"","X")</f>
        <v/>
      </c>
      <c r="G31" s="105" t="str">
        <f>IF(ISERROR(SEARCH("- "&amp; G$6,TRATAMENTO!$D249)),"","X")</f>
        <v/>
      </c>
      <c r="H31" s="105" t="str">
        <f>IF(ISERROR(SEARCH("- "&amp; H$6,TRATAMENTO!$D249)),"","X")</f>
        <v/>
      </c>
      <c r="I31" s="105" t="str">
        <f>IF(ISERROR(SEARCH("- "&amp; I$6,TRATAMENTO!$D249)),"","X")</f>
        <v/>
      </c>
      <c r="J31" s="105" t="str">
        <f>IF(ISERROR(SEARCH("- "&amp; J$6,TRATAMENTO!$D249)),"","X")</f>
        <v/>
      </c>
      <c r="K31" s="105" t="str">
        <f>IF(ISERROR(SEARCH("- "&amp; K$6,TRATAMENTO!$D249)),"","X")</f>
        <v/>
      </c>
      <c r="L31" s="105" t="str">
        <f>IF(ISERROR(SEARCH("- "&amp; L$6,TRATAMENTO!$D249)),"","X")</f>
        <v/>
      </c>
      <c r="M31" s="105" t="str">
        <f>IF(ISERROR(SEARCH("- "&amp; M$6,TRATAMENTO!$D249)),"","X")</f>
        <v/>
      </c>
      <c r="N31" s="105" t="str">
        <f>IF(ISERROR(SEARCH("- "&amp; N$6,TRATAMENTO!$D249)),"","X")</f>
        <v/>
      </c>
      <c r="O31" s="105" t="str">
        <f>IF(ISERROR(SEARCH("- "&amp; O$6,TRATAMENTO!$D249)),"","X")</f>
        <v/>
      </c>
      <c r="P31" s="105" t="str">
        <f>IF(ISERROR(SEARCH("- "&amp; P$6,TRATAMENTO!$D249)),"","X")</f>
        <v/>
      </c>
      <c r="Q31" s="105" t="str">
        <f>IF(ISERROR(SEARCH("- "&amp; Q$6,TRATAMENTO!$D249)),"","X")</f>
        <v/>
      </c>
      <c r="R31" s="105" t="str">
        <f>IF(ISERROR(SEARCH("- "&amp; R$6,TRATAMENTO!$D249)),"","X")</f>
        <v/>
      </c>
    </row>
    <row r="32" spans="1:18" ht="90" customHeight="1" x14ac:dyDescent="0.25">
      <c r="A32" s="103" t="str">
        <f>IF(TRATAMENTO!E259&lt;&gt;"",TRATAMENTO!E259,"")</f>
        <v/>
      </c>
      <c r="B32" s="104" t="str">
        <f>IF(ISERROR(SEARCH("- "&amp; B$6,TRATAMENTO!$D259)),"","X")</f>
        <v/>
      </c>
      <c r="C32" s="105" t="str">
        <f>IF(ISERROR(SEARCH("- "&amp; C$6,TRATAMENTO!$D259)),"","X")</f>
        <v/>
      </c>
      <c r="D32" s="105" t="str">
        <f>IF(ISERROR(SEARCH("- "&amp; D$6,TRATAMENTO!$D259)),"","X")</f>
        <v/>
      </c>
      <c r="E32" s="105" t="str">
        <f>IF(ISERROR(SEARCH("- "&amp; E$6,TRATAMENTO!$D259)),"","X")</f>
        <v/>
      </c>
      <c r="F32" s="105" t="str">
        <f>IF(ISERROR(SEARCH("- "&amp; F$6,TRATAMENTO!$D259)),"","X")</f>
        <v/>
      </c>
      <c r="G32" s="105" t="str">
        <f>IF(ISERROR(SEARCH("- "&amp; G$6,TRATAMENTO!$D259)),"","X")</f>
        <v/>
      </c>
      <c r="H32" s="105" t="str">
        <f>IF(ISERROR(SEARCH("- "&amp; H$6,TRATAMENTO!$D259)),"","X")</f>
        <v/>
      </c>
      <c r="I32" s="105" t="str">
        <f>IF(ISERROR(SEARCH("- "&amp; I$6,TRATAMENTO!$D259)),"","X")</f>
        <v/>
      </c>
      <c r="J32" s="105" t="str">
        <f>IF(ISERROR(SEARCH("- "&amp; J$6,TRATAMENTO!$D259)),"","X")</f>
        <v/>
      </c>
      <c r="K32" s="105" t="str">
        <f>IF(ISERROR(SEARCH("- "&amp; K$6,TRATAMENTO!$D259)),"","X")</f>
        <v/>
      </c>
      <c r="L32" s="105" t="str">
        <f>IF(ISERROR(SEARCH("- "&amp; L$6,TRATAMENTO!$D259)),"","X")</f>
        <v/>
      </c>
      <c r="M32" s="105" t="str">
        <f>IF(ISERROR(SEARCH("- "&amp; M$6,TRATAMENTO!$D259)),"","X")</f>
        <v/>
      </c>
      <c r="N32" s="105" t="str">
        <f>IF(ISERROR(SEARCH("- "&amp; N$6,TRATAMENTO!$D259)),"","X")</f>
        <v/>
      </c>
      <c r="O32" s="105" t="str">
        <f>IF(ISERROR(SEARCH("- "&amp; O$6,TRATAMENTO!$D259)),"","X")</f>
        <v/>
      </c>
      <c r="P32" s="105" t="str">
        <f>IF(ISERROR(SEARCH("- "&amp; P$6,TRATAMENTO!$D259)),"","X")</f>
        <v/>
      </c>
      <c r="Q32" s="105" t="str">
        <f>IF(ISERROR(SEARCH("- "&amp; Q$6,TRATAMENTO!$D259)),"","X")</f>
        <v/>
      </c>
      <c r="R32" s="105" t="str">
        <f>IF(ISERROR(SEARCH("- "&amp; R$6,TRATAMENTO!$D259)),"","X")</f>
        <v/>
      </c>
    </row>
    <row r="33" spans="1:18" ht="90" customHeight="1" x14ac:dyDescent="0.25">
      <c r="A33" s="103" t="str">
        <f>IF(TRATAMENTO!E269&lt;&gt;"",TRATAMENTO!E269,"")</f>
        <v/>
      </c>
      <c r="B33" s="104" t="str">
        <f>IF(ISERROR(SEARCH("- "&amp; B$6,TRATAMENTO!$D269)),"","X")</f>
        <v/>
      </c>
      <c r="C33" s="105" t="str">
        <f>IF(ISERROR(SEARCH("- "&amp; C$6,TRATAMENTO!$D269)),"","X")</f>
        <v/>
      </c>
      <c r="D33" s="105" t="str">
        <f>IF(ISERROR(SEARCH("- "&amp; D$6,TRATAMENTO!$D269)),"","X")</f>
        <v/>
      </c>
      <c r="E33" s="105" t="str">
        <f>IF(ISERROR(SEARCH("- "&amp; E$6,TRATAMENTO!$D269)),"","X")</f>
        <v/>
      </c>
      <c r="F33" s="105" t="str">
        <f>IF(ISERROR(SEARCH("- "&amp; F$6,TRATAMENTO!$D269)),"","X")</f>
        <v/>
      </c>
      <c r="G33" s="105" t="str">
        <f>IF(ISERROR(SEARCH("- "&amp; G$6,TRATAMENTO!$D269)),"","X")</f>
        <v/>
      </c>
      <c r="H33" s="105" t="str">
        <f>IF(ISERROR(SEARCH("- "&amp; H$6,TRATAMENTO!$D269)),"","X")</f>
        <v/>
      </c>
      <c r="I33" s="105" t="str">
        <f>IF(ISERROR(SEARCH("- "&amp; I$6,TRATAMENTO!$D269)),"","X")</f>
        <v/>
      </c>
      <c r="J33" s="105" t="str">
        <f>IF(ISERROR(SEARCH("- "&amp; J$6,TRATAMENTO!$D269)),"","X")</f>
        <v/>
      </c>
      <c r="K33" s="105" t="str">
        <f>IF(ISERROR(SEARCH("- "&amp; K$6,TRATAMENTO!$D269)),"","X")</f>
        <v/>
      </c>
      <c r="L33" s="105" t="str">
        <f>IF(ISERROR(SEARCH("- "&amp; L$6,TRATAMENTO!$D269)),"","X")</f>
        <v/>
      </c>
      <c r="M33" s="105" t="str">
        <f>IF(ISERROR(SEARCH("- "&amp; M$6,TRATAMENTO!$D269)),"","X")</f>
        <v/>
      </c>
      <c r="N33" s="105" t="str">
        <f>IF(ISERROR(SEARCH("- "&amp; N$6,TRATAMENTO!$D269)),"","X")</f>
        <v/>
      </c>
      <c r="O33" s="105" t="str">
        <f>IF(ISERROR(SEARCH("- "&amp; O$6,TRATAMENTO!$D269)),"","X")</f>
        <v/>
      </c>
      <c r="P33" s="105" t="str">
        <f>IF(ISERROR(SEARCH("- "&amp; P$6,TRATAMENTO!$D269)),"","X")</f>
        <v/>
      </c>
      <c r="Q33" s="105" t="str">
        <f>IF(ISERROR(SEARCH("- "&amp; Q$6,TRATAMENTO!$D269)),"","X")</f>
        <v/>
      </c>
      <c r="R33" s="105" t="str">
        <f>IF(ISERROR(SEARCH("- "&amp; R$6,TRATAMENTO!$D269)),"","X")</f>
        <v/>
      </c>
    </row>
    <row r="34" spans="1:18" ht="90" customHeight="1" x14ac:dyDescent="0.25">
      <c r="A34" s="103" t="str">
        <f>IF(TRATAMENTO!E279&lt;&gt;"",TRATAMENTO!E279,"")</f>
        <v/>
      </c>
      <c r="B34" s="104" t="str">
        <f>IF(ISERROR(SEARCH("- "&amp; B$6,TRATAMENTO!$D279)),"","X")</f>
        <v/>
      </c>
      <c r="C34" s="105" t="str">
        <f>IF(ISERROR(SEARCH("- "&amp; C$6,TRATAMENTO!$D279)),"","X")</f>
        <v/>
      </c>
      <c r="D34" s="105" t="str">
        <f>IF(ISERROR(SEARCH("- "&amp; D$6,TRATAMENTO!$D279)),"","X")</f>
        <v/>
      </c>
      <c r="E34" s="105" t="str">
        <f>IF(ISERROR(SEARCH("- "&amp; E$6,TRATAMENTO!$D279)),"","X")</f>
        <v/>
      </c>
      <c r="F34" s="105" t="str">
        <f>IF(ISERROR(SEARCH("- "&amp; F$6,TRATAMENTO!$D279)),"","X")</f>
        <v/>
      </c>
      <c r="G34" s="105" t="str">
        <f>IF(ISERROR(SEARCH("- "&amp; G$6,TRATAMENTO!$D279)),"","X")</f>
        <v/>
      </c>
      <c r="H34" s="105" t="str">
        <f>IF(ISERROR(SEARCH("- "&amp; H$6,TRATAMENTO!$D279)),"","X")</f>
        <v/>
      </c>
      <c r="I34" s="105" t="str">
        <f>IF(ISERROR(SEARCH("- "&amp; I$6,TRATAMENTO!$D279)),"","X")</f>
        <v/>
      </c>
      <c r="J34" s="105" t="str">
        <f>IF(ISERROR(SEARCH("- "&amp; J$6,TRATAMENTO!$D279)),"","X")</f>
        <v/>
      </c>
      <c r="K34" s="105" t="str">
        <f>IF(ISERROR(SEARCH("- "&amp; K$6,TRATAMENTO!$D279)),"","X")</f>
        <v/>
      </c>
      <c r="L34" s="105" t="str">
        <f>IF(ISERROR(SEARCH("- "&amp; L$6,TRATAMENTO!$D279)),"","X")</f>
        <v/>
      </c>
      <c r="M34" s="105" t="str">
        <f>IF(ISERROR(SEARCH("- "&amp; M$6,TRATAMENTO!$D279)),"","X")</f>
        <v/>
      </c>
      <c r="N34" s="105" t="str">
        <f>IF(ISERROR(SEARCH("- "&amp; N$6,TRATAMENTO!$D279)),"","X")</f>
        <v/>
      </c>
      <c r="O34" s="105" t="str">
        <f>IF(ISERROR(SEARCH("- "&amp; O$6,TRATAMENTO!$D279)),"","X")</f>
        <v/>
      </c>
      <c r="P34" s="105" t="str">
        <f>IF(ISERROR(SEARCH("- "&amp; P$6,TRATAMENTO!$D279)),"","X")</f>
        <v/>
      </c>
      <c r="Q34" s="105" t="str">
        <f>IF(ISERROR(SEARCH("- "&amp; Q$6,TRATAMENTO!$D279)),"","X")</f>
        <v/>
      </c>
      <c r="R34" s="105" t="str">
        <f>IF(ISERROR(SEARCH("- "&amp; R$6,TRATAMENTO!$D279)),"","X")</f>
        <v/>
      </c>
    </row>
    <row r="35" spans="1:18" ht="90" customHeight="1" x14ac:dyDescent="0.25">
      <c r="A35" s="103" t="str">
        <f>IF(TRATAMENTO!E289&lt;&gt;"",TRATAMENTO!E289,"")</f>
        <v/>
      </c>
      <c r="B35" s="104" t="str">
        <f>IF(ISERROR(SEARCH("- "&amp; B$6,TRATAMENTO!$D289)),"","X")</f>
        <v/>
      </c>
      <c r="C35" s="105" t="str">
        <f>IF(ISERROR(SEARCH("- "&amp; C$6,TRATAMENTO!$D289)),"","X")</f>
        <v/>
      </c>
      <c r="D35" s="105" t="str">
        <f>IF(ISERROR(SEARCH("- "&amp; D$6,TRATAMENTO!$D289)),"","X")</f>
        <v/>
      </c>
      <c r="E35" s="105" t="str">
        <f>IF(ISERROR(SEARCH("- "&amp; E$6,TRATAMENTO!$D289)),"","X")</f>
        <v/>
      </c>
      <c r="F35" s="105" t="str">
        <f>IF(ISERROR(SEARCH("- "&amp; F$6,TRATAMENTO!$D289)),"","X")</f>
        <v/>
      </c>
      <c r="G35" s="105" t="str">
        <f>IF(ISERROR(SEARCH("- "&amp; G$6,TRATAMENTO!$D289)),"","X")</f>
        <v/>
      </c>
      <c r="H35" s="105" t="str">
        <f>IF(ISERROR(SEARCH("- "&amp; H$6,TRATAMENTO!$D289)),"","X")</f>
        <v/>
      </c>
      <c r="I35" s="105" t="str">
        <f>IF(ISERROR(SEARCH("- "&amp; I$6,TRATAMENTO!$D289)),"","X")</f>
        <v/>
      </c>
      <c r="J35" s="105" t="str">
        <f>IF(ISERROR(SEARCH("- "&amp; J$6,TRATAMENTO!$D289)),"","X")</f>
        <v/>
      </c>
      <c r="K35" s="105" t="str">
        <f>IF(ISERROR(SEARCH("- "&amp; K$6,TRATAMENTO!$D289)),"","X")</f>
        <v/>
      </c>
      <c r="L35" s="105" t="str">
        <f>IF(ISERROR(SEARCH("- "&amp; L$6,TRATAMENTO!$D289)),"","X")</f>
        <v/>
      </c>
      <c r="M35" s="105" t="str">
        <f>IF(ISERROR(SEARCH("- "&amp; M$6,TRATAMENTO!$D289)),"","X")</f>
        <v/>
      </c>
      <c r="N35" s="105" t="str">
        <f>IF(ISERROR(SEARCH("- "&amp; N$6,TRATAMENTO!$D289)),"","X")</f>
        <v/>
      </c>
      <c r="O35" s="105" t="str">
        <f>IF(ISERROR(SEARCH("- "&amp; O$6,TRATAMENTO!$D289)),"","X")</f>
        <v/>
      </c>
      <c r="P35" s="105" t="str">
        <f>IF(ISERROR(SEARCH("- "&amp; P$6,TRATAMENTO!$D289)),"","X")</f>
        <v/>
      </c>
      <c r="Q35" s="105" t="str">
        <f>IF(ISERROR(SEARCH("- "&amp; Q$6,TRATAMENTO!$D289)),"","X")</f>
        <v/>
      </c>
      <c r="R35" s="105" t="str">
        <f>IF(ISERROR(SEARCH("- "&amp; R$6,TRATAMENTO!$D289)),"","X")</f>
        <v/>
      </c>
    </row>
    <row r="36" spans="1:18" ht="90" customHeight="1" x14ac:dyDescent="0.25">
      <c r="A36" s="103" t="str">
        <f>IF(TRATAMENTO!E299&lt;&gt;"",TRATAMENTO!E299,"")</f>
        <v/>
      </c>
      <c r="B36" s="104" t="str">
        <f>IF(ISERROR(SEARCH("- "&amp; B$6,TRATAMENTO!$D299)),"","X")</f>
        <v/>
      </c>
      <c r="C36" s="105" t="str">
        <f>IF(ISERROR(SEARCH("- "&amp; C$6,TRATAMENTO!$D299)),"","X")</f>
        <v/>
      </c>
      <c r="D36" s="105" t="str">
        <f>IF(ISERROR(SEARCH("- "&amp; D$6,TRATAMENTO!$D299)),"","X")</f>
        <v/>
      </c>
      <c r="E36" s="105" t="str">
        <f>IF(ISERROR(SEARCH("- "&amp; E$6,TRATAMENTO!$D299)),"","X")</f>
        <v/>
      </c>
      <c r="F36" s="105" t="str">
        <f>IF(ISERROR(SEARCH("- "&amp; F$6,TRATAMENTO!$D299)),"","X")</f>
        <v/>
      </c>
      <c r="G36" s="105" t="str">
        <f>IF(ISERROR(SEARCH("- "&amp; G$6,TRATAMENTO!$D299)),"","X")</f>
        <v/>
      </c>
      <c r="H36" s="105" t="str">
        <f>IF(ISERROR(SEARCH("- "&amp; H$6,TRATAMENTO!$D299)),"","X")</f>
        <v/>
      </c>
      <c r="I36" s="105" t="str">
        <f>IF(ISERROR(SEARCH("- "&amp; I$6,TRATAMENTO!$D299)),"","X")</f>
        <v/>
      </c>
      <c r="J36" s="105" t="str">
        <f>IF(ISERROR(SEARCH("- "&amp; J$6,TRATAMENTO!$D299)),"","X")</f>
        <v/>
      </c>
      <c r="K36" s="105" t="str">
        <f>IF(ISERROR(SEARCH("- "&amp; K$6,TRATAMENTO!$D299)),"","X")</f>
        <v/>
      </c>
      <c r="L36" s="105" t="str">
        <f>IF(ISERROR(SEARCH("- "&amp; L$6,TRATAMENTO!$D299)),"","X")</f>
        <v/>
      </c>
      <c r="M36" s="105" t="str">
        <f>IF(ISERROR(SEARCH("- "&amp; M$6,TRATAMENTO!$D299)),"","X")</f>
        <v/>
      </c>
      <c r="N36" s="105" t="str">
        <f>IF(ISERROR(SEARCH("- "&amp; N$6,TRATAMENTO!$D299)),"","X")</f>
        <v/>
      </c>
      <c r="O36" s="105" t="str">
        <f>IF(ISERROR(SEARCH("- "&amp; O$6,TRATAMENTO!$D299)),"","X")</f>
        <v/>
      </c>
      <c r="P36" s="105" t="str">
        <f>IF(ISERROR(SEARCH("- "&amp; P$6,TRATAMENTO!$D299)),"","X")</f>
        <v/>
      </c>
      <c r="Q36" s="105" t="str">
        <f>IF(ISERROR(SEARCH("- "&amp; Q$6,TRATAMENTO!$D299)),"","X")</f>
        <v/>
      </c>
      <c r="R36" s="105" t="str">
        <f>IF(ISERROR(SEARCH("- "&amp; R$6,TRATAMENTO!$D299)),"","X")</f>
        <v/>
      </c>
    </row>
    <row r="37" spans="1:18" ht="90" customHeight="1" x14ac:dyDescent="0.25">
      <c r="A37" s="103" t="str">
        <f>IF(TRATAMENTO!E309&lt;&gt;"",TRATAMENTO!E309,"")</f>
        <v/>
      </c>
      <c r="B37" s="104" t="str">
        <f>IF(ISERROR(SEARCH("- "&amp; B$6,TRATAMENTO!$D309)),"","X")</f>
        <v/>
      </c>
      <c r="C37" s="105" t="str">
        <f>IF(ISERROR(SEARCH("- "&amp; C$6,TRATAMENTO!$D309)),"","X")</f>
        <v/>
      </c>
      <c r="D37" s="105" t="str">
        <f>IF(ISERROR(SEARCH("- "&amp; D$6,TRATAMENTO!$D309)),"","X")</f>
        <v/>
      </c>
      <c r="E37" s="105" t="str">
        <f>IF(ISERROR(SEARCH("- "&amp; E$6,TRATAMENTO!$D309)),"","X")</f>
        <v/>
      </c>
      <c r="F37" s="105" t="str">
        <f>IF(ISERROR(SEARCH("- "&amp; F$6,TRATAMENTO!$D309)),"","X")</f>
        <v/>
      </c>
      <c r="G37" s="105" t="str">
        <f>IF(ISERROR(SEARCH("- "&amp; G$6,TRATAMENTO!$D309)),"","X")</f>
        <v/>
      </c>
      <c r="H37" s="105" t="str">
        <f>IF(ISERROR(SEARCH("- "&amp; H$6,TRATAMENTO!$D309)),"","X")</f>
        <v/>
      </c>
      <c r="I37" s="105" t="str">
        <f>IF(ISERROR(SEARCH("- "&amp; I$6,TRATAMENTO!$D309)),"","X")</f>
        <v/>
      </c>
      <c r="J37" s="105" t="str">
        <f>IF(ISERROR(SEARCH("- "&amp; J$6,TRATAMENTO!$D309)),"","X")</f>
        <v/>
      </c>
      <c r="K37" s="105" t="str">
        <f>IF(ISERROR(SEARCH("- "&amp; K$6,TRATAMENTO!$D309)),"","X")</f>
        <v/>
      </c>
      <c r="L37" s="105" t="str">
        <f>IF(ISERROR(SEARCH("- "&amp; L$6,TRATAMENTO!$D309)),"","X")</f>
        <v/>
      </c>
      <c r="M37" s="105" t="str">
        <f>IF(ISERROR(SEARCH("- "&amp; M$6,TRATAMENTO!$D309)),"","X")</f>
        <v/>
      </c>
      <c r="N37" s="105" t="str">
        <f>IF(ISERROR(SEARCH("- "&amp; N$6,TRATAMENTO!$D309)),"","X")</f>
        <v/>
      </c>
      <c r="O37" s="105" t="str">
        <f>IF(ISERROR(SEARCH("- "&amp; O$6,TRATAMENTO!$D309)),"","X")</f>
        <v/>
      </c>
      <c r="P37" s="105" t="str">
        <f>IF(ISERROR(SEARCH("- "&amp; P$6,TRATAMENTO!$D309)),"","X")</f>
        <v/>
      </c>
      <c r="Q37" s="105" t="str">
        <f>IF(ISERROR(SEARCH("- "&amp; Q$6,TRATAMENTO!$D309)),"","X")</f>
        <v/>
      </c>
      <c r="R37" s="105" t="str">
        <f>IF(ISERROR(SEARCH("- "&amp; R$6,TRATAMENTO!$D309)),"","X")</f>
        <v/>
      </c>
    </row>
    <row r="38" spans="1:18" ht="90" customHeight="1" x14ac:dyDescent="0.25">
      <c r="A38" s="103" t="str">
        <f>IF(TRATAMENTO!E319&lt;&gt;"",TRATAMENTO!E319,"")</f>
        <v/>
      </c>
      <c r="B38" s="104" t="str">
        <f>IF(ISERROR(SEARCH("- "&amp; B$6,TRATAMENTO!$D319)),"","X")</f>
        <v/>
      </c>
      <c r="C38" s="105" t="str">
        <f>IF(ISERROR(SEARCH("- "&amp; C$6,TRATAMENTO!$D319)),"","X")</f>
        <v/>
      </c>
      <c r="D38" s="105" t="str">
        <f>IF(ISERROR(SEARCH("- "&amp; D$6,TRATAMENTO!$D319)),"","X")</f>
        <v/>
      </c>
      <c r="E38" s="105" t="str">
        <f>IF(ISERROR(SEARCH("- "&amp; E$6,TRATAMENTO!$D319)),"","X")</f>
        <v/>
      </c>
      <c r="F38" s="105" t="str">
        <f>IF(ISERROR(SEARCH("- "&amp; F$6,TRATAMENTO!$D319)),"","X")</f>
        <v/>
      </c>
      <c r="G38" s="105" t="str">
        <f>IF(ISERROR(SEARCH("- "&amp; G$6,TRATAMENTO!$D319)),"","X")</f>
        <v/>
      </c>
      <c r="H38" s="105" t="str">
        <f>IF(ISERROR(SEARCH("- "&amp; H$6,TRATAMENTO!$D319)),"","X")</f>
        <v/>
      </c>
      <c r="I38" s="105" t="str">
        <f>IF(ISERROR(SEARCH("- "&amp; I$6,TRATAMENTO!$D319)),"","X")</f>
        <v/>
      </c>
      <c r="J38" s="105" t="str">
        <f>IF(ISERROR(SEARCH("- "&amp; J$6,TRATAMENTO!$D319)),"","X")</f>
        <v/>
      </c>
      <c r="K38" s="105" t="str">
        <f>IF(ISERROR(SEARCH("- "&amp; K$6,TRATAMENTO!$D319)),"","X")</f>
        <v/>
      </c>
      <c r="L38" s="105" t="str">
        <f>IF(ISERROR(SEARCH("- "&amp; L$6,TRATAMENTO!$D319)),"","X")</f>
        <v/>
      </c>
      <c r="M38" s="105" t="str">
        <f>IF(ISERROR(SEARCH("- "&amp; M$6,TRATAMENTO!$D319)),"","X")</f>
        <v/>
      </c>
      <c r="N38" s="105" t="str">
        <f>IF(ISERROR(SEARCH("- "&amp; N$6,TRATAMENTO!$D319)),"","X")</f>
        <v/>
      </c>
      <c r="O38" s="105" t="str">
        <f>IF(ISERROR(SEARCH("- "&amp; O$6,TRATAMENTO!$D319)),"","X")</f>
        <v/>
      </c>
      <c r="P38" s="105" t="str">
        <f>IF(ISERROR(SEARCH("- "&amp; P$6,TRATAMENTO!$D319)),"","X")</f>
        <v/>
      </c>
      <c r="Q38" s="105" t="str">
        <f>IF(ISERROR(SEARCH("- "&amp; Q$6,TRATAMENTO!$D319)),"","X")</f>
        <v/>
      </c>
      <c r="R38" s="105" t="str">
        <f>IF(ISERROR(SEARCH("- "&amp; R$6,TRATAMENTO!$D319)),"","X")</f>
        <v/>
      </c>
    </row>
    <row r="39" spans="1:18" ht="90" customHeight="1" x14ac:dyDescent="0.25">
      <c r="A39" s="103" t="str">
        <f>IF(TRATAMENTO!E329&lt;&gt;"",TRATAMENTO!E329,"")</f>
        <v/>
      </c>
      <c r="B39" s="104" t="str">
        <f>IF(ISERROR(SEARCH("- "&amp; B$6,TRATAMENTO!$D329)),"","X")</f>
        <v/>
      </c>
      <c r="C39" s="105" t="str">
        <f>IF(ISERROR(SEARCH("- "&amp; C$6,TRATAMENTO!$D329)),"","X")</f>
        <v/>
      </c>
      <c r="D39" s="105" t="str">
        <f>IF(ISERROR(SEARCH("- "&amp; D$6,TRATAMENTO!$D329)),"","X")</f>
        <v/>
      </c>
      <c r="E39" s="105" t="str">
        <f>IF(ISERROR(SEARCH("- "&amp; E$6,TRATAMENTO!$D329)),"","X")</f>
        <v/>
      </c>
      <c r="F39" s="105" t="str">
        <f>IF(ISERROR(SEARCH("- "&amp; F$6,TRATAMENTO!$D329)),"","X")</f>
        <v/>
      </c>
      <c r="G39" s="105" t="str">
        <f>IF(ISERROR(SEARCH("- "&amp; G$6,TRATAMENTO!$D329)),"","X")</f>
        <v/>
      </c>
      <c r="H39" s="105" t="str">
        <f>IF(ISERROR(SEARCH("- "&amp; H$6,TRATAMENTO!$D329)),"","X")</f>
        <v/>
      </c>
      <c r="I39" s="105" t="str">
        <f>IF(ISERROR(SEARCH("- "&amp; I$6,TRATAMENTO!$D329)),"","X")</f>
        <v/>
      </c>
      <c r="J39" s="105" t="str">
        <f>IF(ISERROR(SEARCH("- "&amp; J$6,TRATAMENTO!$D329)),"","X")</f>
        <v/>
      </c>
      <c r="K39" s="105" t="str">
        <f>IF(ISERROR(SEARCH("- "&amp; K$6,TRATAMENTO!$D329)),"","X")</f>
        <v/>
      </c>
      <c r="L39" s="105" t="str">
        <f>IF(ISERROR(SEARCH("- "&amp; L$6,TRATAMENTO!$D329)),"","X")</f>
        <v/>
      </c>
      <c r="M39" s="105" t="str">
        <f>IF(ISERROR(SEARCH("- "&amp; M$6,TRATAMENTO!$D329)),"","X")</f>
        <v/>
      </c>
      <c r="N39" s="105" t="str">
        <f>IF(ISERROR(SEARCH("- "&amp; N$6,TRATAMENTO!$D329)),"","X")</f>
        <v/>
      </c>
      <c r="O39" s="105" t="str">
        <f>IF(ISERROR(SEARCH("- "&amp; O$6,TRATAMENTO!$D329)),"","X")</f>
        <v/>
      </c>
      <c r="P39" s="105" t="str">
        <f>IF(ISERROR(SEARCH("- "&amp; P$6,TRATAMENTO!$D329)),"","X")</f>
        <v/>
      </c>
      <c r="Q39" s="105" t="str">
        <f>IF(ISERROR(SEARCH("- "&amp; Q$6,TRATAMENTO!$D329)),"","X")</f>
        <v/>
      </c>
      <c r="R39" s="105" t="str">
        <f>IF(ISERROR(SEARCH("- "&amp; R$6,TRATAMENTO!$D329)),"","X")</f>
        <v/>
      </c>
    </row>
    <row r="40" spans="1:18" ht="90" customHeight="1" x14ac:dyDescent="0.25">
      <c r="A40" s="103" t="str">
        <f>IF(TRATAMENTO!E339&lt;&gt;"",TRATAMENTO!E339,"")</f>
        <v/>
      </c>
      <c r="B40" s="104" t="str">
        <f>IF(ISERROR(SEARCH("- "&amp; B$6,TRATAMENTO!$D339)),"","X")</f>
        <v/>
      </c>
      <c r="C40" s="105" t="str">
        <f>IF(ISERROR(SEARCH("- "&amp; C$6,TRATAMENTO!$D339)),"","X")</f>
        <v/>
      </c>
      <c r="D40" s="105" t="str">
        <f>IF(ISERROR(SEARCH("- "&amp; D$6,TRATAMENTO!$D339)),"","X")</f>
        <v/>
      </c>
      <c r="E40" s="105" t="str">
        <f>IF(ISERROR(SEARCH("- "&amp; E$6,TRATAMENTO!$D339)),"","X")</f>
        <v/>
      </c>
      <c r="F40" s="105" t="str">
        <f>IF(ISERROR(SEARCH("- "&amp; F$6,TRATAMENTO!$D339)),"","X")</f>
        <v/>
      </c>
      <c r="G40" s="105" t="str">
        <f>IF(ISERROR(SEARCH("- "&amp; G$6,TRATAMENTO!$D339)),"","X")</f>
        <v/>
      </c>
      <c r="H40" s="105" t="str">
        <f>IF(ISERROR(SEARCH("- "&amp; H$6,TRATAMENTO!$D339)),"","X")</f>
        <v/>
      </c>
      <c r="I40" s="105" t="str">
        <f>IF(ISERROR(SEARCH("- "&amp; I$6,TRATAMENTO!$D339)),"","X")</f>
        <v/>
      </c>
      <c r="J40" s="105" t="str">
        <f>IF(ISERROR(SEARCH("- "&amp; J$6,TRATAMENTO!$D339)),"","X")</f>
        <v/>
      </c>
      <c r="K40" s="105" t="str">
        <f>IF(ISERROR(SEARCH("- "&amp; K$6,TRATAMENTO!$D339)),"","X")</f>
        <v/>
      </c>
      <c r="L40" s="105" t="str">
        <f>IF(ISERROR(SEARCH("- "&amp; L$6,TRATAMENTO!$D339)),"","X")</f>
        <v/>
      </c>
      <c r="M40" s="105" t="str">
        <f>IF(ISERROR(SEARCH("- "&amp; M$6,TRATAMENTO!$D339)),"","X")</f>
        <v/>
      </c>
      <c r="N40" s="105" t="str">
        <f>IF(ISERROR(SEARCH("- "&amp; N$6,TRATAMENTO!$D339)),"","X")</f>
        <v/>
      </c>
      <c r="O40" s="105" t="str">
        <f>IF(ISERROR(SEARCH("- "&amp; O$6,TRATAMENTO!$D339)),"","X")</f>
        <v/>
      </c>
      <c r="P40" s="105" t="str">
        <f>IF(ISERROR(SEARCH("- "&amp; P$6,TRATAMENTO!$D339)),"","X")</f>
        <v/>
      </c>
      <c r="Q40" s="105" t="str">
        <f>IF(ISERROR(SEARCH("- "&amp; Q$6,TRATAMENTO!$D339)),"","X")</f>
        <v/>
      </c>
      <c r="R40" s="105" t="str">
        <f>IF(ISERROR(SEARCH("- "&amp; R$6,TRATAMENTO!$D339)),"","X")</f>
        <v/>
      </c>
    </row>
    <row r="41" spans="1:18" ht="90" customHeight="1" x14ac:dyDescent="0.25">
      <c r="A41" s="103" t="str">
        <f>IF(TRATAMENTO!E349&lt;&gt;"",TRATAMENTO!E349,"")</f>
        <v/>
      </c>
      <c r="B41" s="104" t="str">
        <f>IF(ISERROR(SEARCH("- "&amp; B$6,TRATAMENTO!$D349)),"","X")</f>
        <v/>
      </c>
      <c r="C41" s="105" t="str">
        <f>IF(ISERROR(SEARCH("- "&amp; C$6,TRATAMENTO!$D349)),"","X")</f>
        <v/>
      </c>
      <c r="D41" s="105" t="str">
        <f>IF(ISERROR(SEARCH("- "&amp; D$6,TRATAMENTO!$D349)),"","X")</f>
        <v/>
      </c>
      <c r="E41" s="105" t="str">
        <f>IF(ISERROR(SEARCH("- "&amp; E$6,TRATAMENTO!$D349)),"","X")</f>
        <v/>
      </c>
      <c r="F41" s="105" t="str">
        <f>IF(ISERROR(SEARCH("- "&amp; F$6,TRATAMENTO!$D349)),"","X")</f>
        <v/>
      </c>
      <c r="G41" s="105" t="str">
        <f>IF(ISERROR(SEARCH("- "&amp; G$6,TRATAMENTO!$D349)),"","X")</f>
        <v/>
      </c>
      <c r="H41" s="105" t="str">
        <f>IF(ISERROR(SEARCH("- "&amp; H$6,TRATAMENTO!$D349)),"","X")</f>
        <v/>
      </c>
      <c r="I41" s="105" t="str">
        <f>IF(ISERROR(SEARCH("- "&amp; I$6,TRATAMENTO!$D349)),"","X")</f>
        <v/>
      </c>
      <c r="J41" s="105" t="str">
        <f>IF(ISERROR(SEARCH("- "&amp; J$6,TRATAMENTO!$D349)),"","X")</f>
        <v/>
      </c>
      <c r="K41" s="105" t="str">
        <f>IF(ISERROR(SEARCH("- "&amp; K$6,TRATAMENTO!$D349)),"","X")</f>
        <v/>
      </c>
      <c r="L41" s="105" t="str">
        <f>IF(ISERROR(SEARCH("- "&amp; L$6,TRATAMENTO!$D349)),"","X")</f>
        <v/>
      </c>
      <c r="M41" s="105" t="str">
        <f>IF(ISERROR(SEARCH("- "&amp; M$6,TRATAMENTO!$D349)),"","X")</f>
        <v/>
      </c>
      <c r="N41" s="105" t="str">
        <f>IF(ISERROR(SEARCH("- "&amp; N$6,TRATAMENTO!$D349)),"","X")</f>
        <v/>
      </c>
      <c r="O41" s="105" t="str">
        <f>IF(ISERROR(SEARCH("- "&amp; O$6,TRATAMENTO!$D349)),"","X")</f>
        <v/>
      </c>
      <c r="P41" s="105" t="str">
        <f>IF(ISERROR(SEARCH("- "&amp; P$6,TRATAMENTO!$D349)),"","X")</f>
        <v/>
      </c>
      <c r="Q41" s="105" t="str">
        <f>IF(ISERROR(SEARCH("- "&amp; Q$6,TRATAMENTO!$D349)),"","X")</f>
        <v/>
      </c>
      <c r="R41" s="105" t="str">
        <f>IF(ISERROR(SEARCH("- "&amp; R$6,TRATAMENTO!$D349)),"","X")</f>
        <v/>
      </c>
    </row>
    <row r="42" spans="1:18" ht="90" customHeight="1" x14ac:dyDescent="0.25">
      <c r="A42" s="103" t="str">
        <f>IF(TRATAMENTO!E359&lt;&gt;"",TRATAMENTO!E359,"")</f>
        <v/>
      </c>
      <c r="B42" s="104" t="str">
        <f>IF(ISERROR(SEARCH("- "&amp; B$6,TRATAMENTO!$D359)),"","X")</f>
        <v/>
      </c>
      <c r="C42" s="105" t="str">
        <f>IF(ISERROR(SEARCH("- "&amp; C$6,TRATAMENTO!$D359)),"","X")</f>
        <v/>
      </c>
      <c r="D42" s="105" t="str">
        <f>IF(ISERROR(SEARCH("- "&amp; D$6,TRATAMENTO!$D359)),"","X")</f>
        <v/>
      </c>
      <c r="E42" s="105" t="str">
        <f>IF(ISERROR(SEARCH("- "&amp; E$6,TRATAMENTO!$D359)),"","X")</f>
        <v/>
      </c>
      <c r="F42" s="105" t="str">
        <f>IF(ISERROR(SEARCH("- "&amp; F$6,TRATAMENTO!$D359)),"","X")</f>
        <v/>
      </c>
      <c r="G42" s="105" t="str">
        <f>IF(ISERROR(SEARCH("- "&amp; G$6,TRATAMENTO!$D359)),"","X")</f>
        <v/>
      </c>
      <c r="H42" s="105" t="str">
        <f>IF(ISERROR(SEARCH("- "&amp; H$6,TRATAMENTO!$D359)),"","X")</f>
        <v/>
      </c>
      <c r="I42" s="105" t="str">
        <f>IF(ISERROR(SEARCH("- "&amp; I$6,TRATAMENTO!$D359)),"","X")</f>
        <v/>
      </c>
      <c r="J42" s="105" t="str">
        <f>IF(ISERROR(SEARCH("- "&amp; J$6,TRATAMENTO!$D359)),"","X")</f>
        <v/>
      </c>
      <c r="K42" s="105" t="str">
        <f>IF(ISERROR(SEARCH("- "&amp; K$6,TRATAMENTO!$D359)),"","X")</f>
        <v/>
      </c>
      <c r="L42" s="105" t="str">
        <f>IF(ISERROR(SEARCH("- "&amp; L$6,TRATAMENTO!$D359)),"","X")</f>
        <v/>
      </c>
      <c r="M42" s="105" t="str">
        <f>IF(ISERROR(SEARCH("- "&amp; M$6,TRATAMENTO!$D359)),"","X")</f>
        <v/>
      </c>
      <c r="N42" s="105" t="str">
        <f>IF(ISERROR(SEARCH("- "&amp; N$6,TRATAMENTO!$D359)),"","X")</f>
        <v/>
      </c>
      <c r="O42" s="105" t="str">
        <f>IF(ISERROR(SEARCH("- "&amp; O$6,TRATAMENTO!$D359)),"","X")</f>
        <v/>
      </c>
      <c r="P42" s="105" t="str">
        <f>IF(ISERROR(SEARCH("- "&amp; P$6,TRATAMENTO!$D359)),"","X")</f>
        <v/>
      </c>
      <c r="Q42" s="105" t="str">
        <f>IF(ISERROR(SEARCH("- "&amp; Q$6,TRATAMENTO!$D359)),"","X")</f>
        <v/>
      </c>
      <c r="R42" s="105" t="str">
        <f>IF(ISERROR(SEARCH("- "&amp; R$6,TRATAMENTO!$D359)),"","X")</f>
        <v/>
      </c>
    </row>
    <row r="43" spans="1:18" ht="90" customHeight="1" x14ac:dyDescent="0.25">
      <c r="A43" s="103" t="str">
        <f>IF(TRATAMENTO!E369&lt;&gt;"",TRATAMENTO!E369,"")</f>
        <v/>
      </c>
      <c r="B43" s="104" t="str">
        <f>IF(ISERROR(SEARCH("- "&amp; B$6,TRATAMENTO!$D369)),"","X")</f>
        <v/>
      </c>
      <c r="C43" s="105" t="str">
        <f>IF(ISERROR(SEARCH("- "&amp; C$6,TRATAMENTO!$D369)),"","X")</f>
        <v/>
      </c>
      <c r="D43" s="105" t="str">
        <f>IF(ISERROR(SEARCH("- "&amp; D$6,TRATAMENTO!$D369)),"","X")</f>
        <v/>
      </c>
      <c r="E43" s="105" t="str">
        <f>IF(ISERROR(SEARCH("- "&amp; E$6,TRATAMENTO!$D369)),"","X")</f>
        <v/>
      </c>
      <c r="F43" s="105" t="str">
        <f>IF(ISERROR(SEARCH("- "&amp; F$6,TRATAMENTO!$D369)),"","X")</f>
        <v/>
      </c>
      <c r="G43" s="105" t="str">
        <f>IF(ISERROR(SEARCH("- "&amp; G$6,TRATAMENTO!$D369)),"","X")</f>
        <v/>
      </c>
      <c r="H43" s="105" t="str">
        <f>IF(ISERROR(SEARCH("- "&amp; H$6,TRATAMENTO!$D369)),"","X")</f>
        <v/>
      </c>
      <c r="I43" s="105" t="str">
        <f>IF(ISERROR(SEARCH("- "&amp; I$6,TRATAMENTO!$D369)),"","X")</f>
        <v/>
      </c>
      <c r="J43" s="105" t="str">
        <f>IF(ISERROR(SEARCH("- "&amp; J$6,TRATAMENTO!$D369)),"","X")</f>
        <v/>
      </c>
      <c r="K43" s="105" t="str">
        <f>IF(ISERROR(SEARCH("- "&amp; K$6,TRATAMENTO!$D369)),"","X")</f>
        <v/>
      </c>
      <c r="L43" s="105" t="str">
        <f>IF(ISERROR(SEARCH("- "&amp; L$6,TRATAMENTO!$D369)),"","X")</f>
        <v/>
      </c>
      <c r="M43" s="105" t="str">
        <f>IF(ISERROR(SEARCH("- "&amp; M$6,TRATAMENTO!$D369)),"","X")</f>
        <v/>
      </c>
      <c r="N43" s="105" t="str">
        <f>IF(ISERROR(SEARCH("- "&amp; N$6,TRATAMENTO!$D369)),"","X")</f>
        <v/>
      </c>
      <c r="O43" s="105" t="str">
        <f>IF(ISERROR(SEARCH("- "&amp; O$6,TRATAMENTO!$D369)),"","X")</f>
        <v/>
      </c>
      <c r="P43" s="105" t="str">
        <f>IF(ISERROR(SEARCH("- "&amp; P$6,TRATAMENTO!$D369)),"","X")</f>
        <v/>
      </c>
      <c r="Q43" s="105" t="str">
        <f>IF(ISERROR(SEARCH("- "&amp; Q$6,TRATAMENTO!$D369)),"","X")</f>
        <v/>
      </c>
      <c r="R43" s="105" t="str">
        <f>IF(ISERROR(SEARCH("- "&amp; R$6,TRATAMENTO!$D369)),"","X")</f>
        <v/>
      </c>
    </row>
    <row r="44" spans="1:18" ht="90" customHeight="1" x14ac:dyDescent="0.25">
      <c r="A44" s="103" t="str">
        <f>IF(TRATAMENTO!E379&lt;&gt;"",TRATAMENTO!E379,"")</f>
        <v/>
      </c>
      <c r="B44" s="104" t="str">
        <f>IF(ISERROR(SEARCH("- "&amp; B$6,TRATAMENTO!$D379)),"","X")</f>
        <v/>
      </c>
      <c r="C44" s="105" t="str">
        <f>IF(ISERROR(SEARCH("- "&amp; C$6,TRATAMENTO!$D379)),"","X")</f>
        <v/>
      </c>
      <c r="D44" s="105" t="str">
        <f>IF(ISERROR(SEARCH("- "&amp; D$6,TRATAMENTO!$D379)),"","X")</f>
        <v/>
      </c>
      <c r="E44" s="105" t="str">
        <f>IF(ISERROR(SEARCH("- "&amp; E$6,TRATAMENTO!$D379)),"","X")</f>
        <v/>
      </c>
      <c r="F44" s="105" t="str">
        <f>IF(ISERROR(SEARCH("- "&amp; F$6,TRATAMENTO!$D379)),"","X")</f>
        <v/>
      </c>
      <c r="G44" s="105" t="str">
        <f>IF(ISERROR(SEARCH("- "&amp; G$6,TRATAMENTO!$D379)),"","X")</f>
        <v/>
      </c>
      <c r="H44" s="105" t="str">
        <f>IF(ISERROR(SEARCH("- "&amp; H$6,TRATAMENTO!$D379)),"","X")</f>
        <v/>
      </c>
      <c r="I44" s="105" t="str">
        <f>IF(ISERROR(SEARCH("- "&amp; I$6,TRATAMENTO!$D379)),"","X")</f>
        <v/>
      </c>
      <c r="J44" s="105" t="str">
        <f>IF(ISERROR(SEARCH("- "&amp; J$6,TRATAMENTO!$D379)),"","X")</f>
        <v/>
      </c>
      <c r="K44" s="105" t="str">
        <f>IF(ISERROR(SEARCH("- "&amp; K$6,TRATAMENTO!$D379)),"","X")</f>
        <v/>
      </c>
      <c r="L44" s="105" t="str">
        <f>IF(ISERROR(SEARCH("- "&amp; L$6,TRATAMENTO!$D379)),"","X")</f>
        <v/>
      </c>
      <c r="M44" s="105" t="str">
        <f>IF(ISERROR(SEARCH("- "&amp; M$6,TRATAMENTO!$D379)),"","X")</f>
        <v/>
      </c>
      <c r="N44" s="105" t="str">
        <f>IF(ISERROR(SEARCH("- "&amp; N$6,TRATAMENTO!$D379)),"","X")</f>
        <v/>
      </c>
      <c r="O44" s="105" t="str">
        <f>IF(ISERROR(SEARCH("- "&amp; O$6,TRATAMENTO!$D379)),"","X")</f>
        <v/>
      </c>
      <c r="P44" s="105" t="str">
        <f>IF(ISERROR(SEARCH("- "&amp; P$6,TRATAMENTO!$D379)),"","X")</f>
        <v/>
      </c>
      <c r="Q44" s="105" t="str">
        <f>IF(ISERROR(SEARCH("- "&amp; Q$6,TRATAMENTO!$D379)),"","X")</f>
        <v/>
      </c>
      <c r="R44" s="105" t="str">
        <f>IF(ISERROR(SEARCH("- "&amp; R$6,TRATAMENTO!$D379)),"","X")</f>
        <v/>
      </c>
    </row>
    <row r="45" spans="1:18" ht="90" customHeight="1" x14ac:dyDescent="0.25">
      <c r="A45" s="103" t="str">
        <f>IF(TRATAMENTO!E389&lt;&gt;"",TRATAMENTO!E389,"")</f>
        <v/>
      </c>
      <c r="B45" s="104" t="str">
        <f>IF(ISERROR(SEARCH("- "&amp; B$6,TRATAMENTO!$D389)),"","X")</f>
        <v/>
      </c>
      <c r="C45" s="105" t="str">
        <f>IF(ISERROR(SEARCH("- "&amp; C$6,TRATAMENTO!$D389)),"","X")</f>
        <v/>
      </c>
      <c r="D45" s="105" t="str">
        <f>IF(ISERROR(SEARCH("- "&amp; D$6,TRATAMENTO!$D389)),"","X")</f>
        <v/>
      </c>
      <c r="E45" s="105" t="str">
        <f>IF(ISERROR(SEARCH("- "&amp; E$6,TRATAMENTO!$D389)),"","X")</f>
        <v/>
      </c>
      <c r="F45" s="105" t="str">
        <f>IF(ISERROR(SEARCH("- "&amp; F$6,TRATAMENTO!$D389)),"","X")</f>
        <v/>
      </c>
      <c r="G45" s="105" t="str">
        <f>IF(ISERROR(SEARCH("- "&amp; G$6,TRATAMENTO!$D389)),"","X")</f>
        <v/>
      </c>
      <c r="H45" s="105" t="str">
        <f>IF(ISERROR(SEARCH("- "&amp; H$6,TRATAMENTO!$D389)),"","X")</f>
        <v/>
      </c>
      <c r="I45" s="105" t="str">
        <f>IF(ISERROR(SEARCH("- "&amp; I$6,TRATAMENTO!$D389)),"","X")</f>
        <v/>
      </c>
      <c r="J45" s="105" t="str">
        <f>IF(ISERROR(SEARCH("- "&amp; J$6,TRATAMENTO!$D389)),"","X")</f>
        <v/>
      </c>
      <c r="K45" s="105" t="str">
        <f>IF(ISERROR(SEARCH("- "&amp; K$6,TRATAMENTO!$D389)),"","X")</f>
        <v/>
      </c>
      <c r="L45" s="105" t="str">
        <f>IF(ISERROR(SEARCH("- "&amp; L$6,TRATAMENTO!$D389)),"","X")</f>
        <v/>
      </c>
      <c r="M45" s="105" t="str">
        <f>IF(ISERROR(SEARCH("- "&amp; M$6,TRATAMENTO!$D389)),"","X")</f>
        <v/>
      </c>
      <c r="N45" s="105" t="str">
        <f>IF(ISERROR(SEARCH("- "&amp; N$6,TRATAMENTO!$D389)),"","X")</f>
        <v/>
      </c>
      <c r="O45" s="105" t="str">
        <f>IF(ISERROR(SEARCH("- "&amp; O$6,TRATAMENTO!$D389)),"","X")</f>
        <v/>
      </c>
      <c r="P45" s="105" t="str">
        <f>IF(ISERROR(SEARCH("- "&amp; P$6,TRATAMENTO!$D389)),"","X")</f>
        <v/>
      </c>
      <c r="Q45" s="105" t="str">
        <f>IF(ISERROR(SEARCH("- "&amp; Q$6,TRATAMENTO!$D389)),"","X")</f>
        <v/>
      </c>
      <c r="R45" s="105" t="str">
        <f>IF(ISERROR(SEARCH("- "&amp; R$6,TRATAMENTO!$D389)),"","X")</f>
        <v/>
      </c>
    </row>
    <row r="46" spans="1:18" ht="90" customHeight="1" x14ac:dyDescent="0.25">
      <c r="A46" s="103" t="str">
        <f>IF(TRATAMENTO!E399&lt;&gt;"",TRATAMENTO!E399,"")</f>
        <v/>
      </c>
      <c r="B46" s="104" t="str">
        <f>IF(ISERROR(SEARCH("- "&amp; B$6,TRATAMENTO!$D399)),"","X")</f>
        <v/>
      </c>
      <c r="C46" s="105" t="str">
        <f>IF(ISERROR(SEARCH("- "&amp; C$6,TRATAMENTO!$D399)),"","X")</f>
        <v/>
      </c>
      <c r="D46" s="105" t="str">
        <f>IF(ISERROR(SEARCH("- "&amp; D$6,TRATAMENTO!$D399)),"","X")</f>
        <v/>
      </c>
      <c r="E46" s="105" t="str">
        <f>IF(ISERROR(SEARCH("- "&amp; E$6,TRATAMENTO!$D399)),"","X")</f>
        <v/>
      </c>
      <c r="F46" s="105" t="str">
        <f>IF(ISERROR(SEARCH("- "&amp; F$6,TRATAMENTO!$D399)),"","X")</f>
        <v/>
      </c>
      <c r="G46" s="105" t="str">
        <f>IF(ISERROR(SEARCH("- "&amp; G$6,TRATAMENTO!$D399)),"","X")</f>
        <v/>
      </c>
      <c r="H46" s="105" t="str">
        <f>IF(ISERROR(SEARCH("- "&amp; H$6,TRATAMENTO!$D399)),"","X")</f>
        <v/>
      </c>
      <c r="I46" s="105" t="str">
        <f>IF(ISERROR(SEARCH("- "&amp; I$6,TRATAMENTO!$D399)),"","X")</f>
        <v/>
      </c>
      <c r="J46" s="105" t="str">
        <f>IF(ISERROR(SEARCH("- "&amp; J$6,TRATAMENTO!$D399)),"","X")</f>
        <v/>
      </c>
      <c r="K46" s="105" t="str">
        <f>IF(ISERROR(SEARCH("- "&amp; K$6,TRATAMENTO!$D399)),"","X")</f>
        <v/>
      </c>
      <c r="L46" s="105" t="str">
        <f>IF(ISERROR(SEARCH("- "&amp; L$6,TRATAMENTO!$D399)),"","X")</f>
        <v/>
      </c>
      <c r="M46" s="105" t="str">
        <f>IF(ISERROR(SEARCH("- "&amp; M$6,TRATAMENTO!$D399)),"","X")</f>
        <v/>
      </c>
      <c r="N46" s="105" t="str">
        <f>IF(ISERROR(SEARCH("- "&amp; N$6,TRATAMENTO!$D399)),"","X")</f>
        <v/>
      </c>
      <c r="O46" s="105" t="str">
        <f>IF(ISERROR(SEARCH("- "&amp; O$6,TRATAMENTO!$D399)),"","X")</f>
        <v/>
      </c>
      <c r="P46" s="105" t="str">
        <f>IF(ISERROR(SEARCH("- "&amp; P$6,TRATAMENTO!$D399)),"","X")</f>
        <v/>
      </c>
      <c r="Q46" s="105" t="str">
        <f>IF(ISERROR(SEARCH("- "&amp; Q$6,TRATAMENTO!$D399)),"","X")</f>
        <v/>
      </c>
      <c r="R46" s="105" t="str">
        <f>IF(ISERROR(SEARCH("- "&amp; R$6,TRATAMENTO!$D399)),"","X")</f>
        <v/>
      </c>
    </row>
    <row r="47" spans="1:18" ht="90" customHeight="1" x14ac:dyDescent="0.25">
      <c r="A47" s="103" t="str">
        <f>IF(TRATAMENTO!E409&lt;&gt;"",TRATAMENTO!E409,"")</f>
        <v/>
      </c>
      <c r="B47" s="104" t="str">
        <f>IF(ISERROR(SEARCH("- "&amp; B$6,TRATAMENTO!$D409)),"","X")</f>
        <v/>
      </c>
      <c r="C47" s="105" t="str">
        <f>IF(ISERROR(SEARCH("- "&amp; C$6,TRATAMENTO!$D409)),"","X")</f>
        <v/>
      </c>
      <c r="D47" s="105" t="str">
        <f>IF(ISERROR(SEARCH("- "&amp; D$6,TRATAMENTO!$D409)),"","X")</f>
        <v/>
      </c>
      <c r="E47" s="105" t="str">
        <f>IF(ISERROR(SEARCH("- "&amp; E$6,TRATAMENTO!$D409)),"","X")</f>
        <v/>
      </c>
      <c r="F47" s="105" t="str">
        <f>IF(ISERROR(SEARCH("- "&amp; F$6,TRATAMENTO!$D409)),"","X")</f>
        <v/>
      </c>
      <c r="G47" s="105" t="str">
        <f>IF(ISERROR(SEARCH("- "&amp; G$6,TRATAMENTO!$D409)),"","X")</f>
        <v/>
      </c>
      <c r="H47" s="105" t="str">
        <f>IF(ISERROR(SEARCH("- "&amp; H$6,TRATAMENTO!$D409)),"","X")</f>
        <v/>
      </c>
      <c r="I47" s="105" t="str">
        <f>IF(ISERROR(SEARCH("- "&amp; I$6,TRATAMENTO!$D409)),"","X")</f>
        <v/>
      </c>
      <c r="J47" s="105" t="str">
        <f>IF(ISERROR(SEARCH("- "&amp; J$6,TRATAMENTO!$D409)),"","X")</f>
        <v/>
      </c>
      <c r="K47" s="105" t="str">
        <f>IF(ISERROR(SEARCH("- "&amp; K$6,TRATAMENTO!$D409)),"","X")</f>
        <v/>
      </c>
      <c r="L47" s="105" t="str">
        <f>IF(ISERROR(SEARCH("- "&amp; L$6,TRATAMENTO!$D409)),"","X")</f>
        <v/>
      </c>
      <c r="M47" s="105" t="str">
        <f>IF(ISERROR(SEARCH("- "&amp; M$6,TRATAMENTO!$D409)),"","X")</f>
        <v/>
      </c>
      <c r="N47" s="105" t="str">
        <f>IF(ISERROR(SEARCH("- "&amp; N$6,TRATAMENTO!$D409)),"","X")</f>
        <v/>
      </c>
      <c r="O47" s="105" t="str">
        <f>IF(ISERROR(SEARCH("- "&amp; O$6,TRATAMENTO!$D409)),"","X")</f>
        <v/>
      </c>
      <c r="P47" s="105" t="str">
        <f>IF(ISERROR(SEARCH("- "&amp; P$6,TRATAMENTO!$D409)),"","X")</f>
        <v/>
      </c>
      <c r="Q47" s="105" t="str">
        <f>IF(ISERROR(SEARCH("- "&amp; Q$6,TRATAMENTO!$D409)),"","X")</f>
        <v/>
      </c>
      <c r="R47" s="105" t="str">
        <f>IF(ISERROR(SEARCH("- "&amp; R$6,TRATAMENTO!$D409)),"","X")</f>
        <v/>
      </c>
    </row>
    <row r="48" spans="1:18" ht="90" customHeight="1" x14ac:dyDescent="0.25">
      <c r="A48" s="103" t="str">
        <f>IF(TRATAMENTO!E419&lt;&gt;"",TRATAMENTO!E419,"")</f>
        <v/>
      </c>
      <c r="B48" s="104" t="str">
        <f>IF(ISERROR(SEARCH("- "&amp; B$6,TRATAMENTO!$D419)),"","X")</f>
        <v/>
      </c>
      <c r="C48" s="105" t="str">
        <f>IF(ISERROR(SEARCH("- "&amp; C$6,TRATAMENTO!$D419)),"","X")</f>
        <v/>
      </c>
      <c r="D48" s="105" t="str">
        <f>IF(ISERROR(SEARCH("- "&amp; D$6,TRATAMENTO!$D419)),"","X")</f>
        <v/>
      </c>
      <c r="E48" s="105" t="str">
        <f>IF(ISERROR(SEARCH("- "&amp; E$6,TRATAMENTO!$D419)),"","X")</f>
        <v/>
      </c>
      <c r="F48" s="105" t="str">
        <f>IF(ISERROR(SEARCH("- "&amp; F$6,TRATAMENTO!$D419)),"","X")</f>
        <v/>
      </c>
      <c r="G48" s="105" t="str">
        <f>IF(ISERROR(SEARCH("- "&amp; G$6,TRATAMENTO!$D419)),"","X")</f>
        <v/>
      </c>
      <c r="H48" s="105" t="str">
        <f>IF(ISERROR(SEARCH("- "&amp; H$6,TRATAMENTO!$D419)),"","X")</f>
        <v/>
      </c>
      <c r="I48" s="105" t="str">
        <f>IF(ISERROR(SEARCH("- "&amp; I$6,TRATAMENTO!$D419)),"","X")</f>
        <v/>
      </c>
      <c r="J48" s="105" t="str">
        <f>IF(ISERROR(SEARCH("- "&amp; J$6,TRATAMENTO!$D419)),"","X")</f>
        <v/>
      </c>
      <c r="K48" s="105" t="str">
        <f>IF(ISERROR(SEARCH("- "&amp; K$6,TRATAMENTO!$D419)),"","X")</f>
        <v/>
      </c>
      <c r="L48" s="105" t="str">
        <f>IF(ISERROR(SEARCH("- "&amp; L$6,TRATAMENTO!$D419)),"","X")</f>
        <v/>
      </c>
      <c r="M48" s="105" t="str">
        <f>IF(ISERROR(SEARCH("- "&amp; M$6,TRATAMENTO!$D419)),"","X")</f>
        <v/>
      </c>
      <c r="N48" s="105" t="str">
        <f>IF(ISERROR(SEARCH("- "&amp; N$6,TRATAMENTO!$D419)),"","X")</f>
        <v/>
      </c>
      <c r="O48" s="105" t="str">
        <f>IF(ISERROR(SEARCH("- "&amp; O$6,TRATAMENTO!$D419)),"","X")</f>
        <v/>
      </c>
      <c r="P48" s="105" t="str">
        <f>IF(ISERROR(SEARCH("- "&amp; P$6,TRATAMENTO!$D419)),"","X")</f>
        <v/>
      </c>
      <c r="Q48" s="105" t="str">
        <f>IF(ISERROR(SEARCH("- "&amp; Q$6,TRATAMENTO!$D419)),"","X")</f>
        <v/>
      </c>
      <c r="R48" s="105" t="str">
        <f>IF(ISERROR(SEARCH("- "&amp; R$6,TRATAMENTO!$D419)),"","X")</f>
        <v/>
      </c>
    </row>
    <row r="49" spans="1:18" ht="90" customHeight="1" x14ac:dyDescent="0.25">
      <c r="A49" s="103" t="str">
        <f>IF(TRATAMENTO!E429&lt;&gt;"",TRATAMENTO!E429,"")</f>
        <v/>
      </c>
      <c r="B49" s="104" t="str">
        <f>IF(ISERROR(SEARCH("- "&amp; B$6,TRATAMENTO!$D429)),"","X")</f>
        <v/>
      </c>
      <c r="C49" s="105" t="str">
        <f>IF(ISERROR(SEARCH("- "&amp; C$6,TRATAMENTO!$D429)),"","X")</f>
        <v/>
      </c>
      <c r="D49" s="105" t="str">
        <f>IF(ISERROR(SEARCH("- "&amp; D$6,TRATAMENTO!$D429)),"","X")</f>
        <v/>
      </c>
      <c r="E49" s="105" t="str">
        <f>IF(ISERROR(SEARCH("- "&amp; E$6,TRATAMENTO!$D429)),"","X")</f>
        <v/>
      </c>
      <c r="F49" s="105" t="str">
        <f>IF(ISERROR(SEARCH("- "&amp; F$6,TRATAMENTO!$D429)),"","X")</f>
        <v/>
      </c>
      <c r="G49" s="105" t="str">
        <f>IF(ISERROR(SEARCH("- "&amp; G$6,TRATAMENTO!$D429)),"","X")</f>
        <v/>
      </c>
      <c r="H49" s="105" t="str">
        <f>IF(ISERROR(SEARCH("- "&amp; H$6,TRATAMENTO!$D429)),"","X")</f>
        <v/>
      </c>
      <c r="I49" s="105" t="str">
        <f>IF(ISERROR(SEARCH("- "&amp; I$6,TRATAMENTO!$D429)),"","X")</f>
        <v/>
      </c>
      <c r="J49" s="105" t="str">
        <f>IF(ISERROR(SEARCH("- "&amp; J$6,TRATAMENTO!$D429)),"","X")</f>
        <v/>
      </c>
      <c r="K49" s="105" t="str">
        <f>IF(ISERROR(SEARCH("- "&amp; K$6,TRATAMENTO!$D429)),"","X")</f>
        <v/>
      </c>
      <c r="L49" s="105" t="str">
        <f>IF(ISERROR(SEARCH("- "&amp; L$6,TRATAMENTO!$D429)),"","X")</f>
        <v/>
      </c>
      <c r="M49" s="105" t="str">
        <f>IF(ISERROR(SEARCH("- "&amp; M$6,TRATAMENTO!$D429)),"","X")</f>
        <v/>
      </c>
      <c r="N49" s="105" t="str">
        <f>IF(ISERROR(SEARCH("- "&amp; N$6,TRATAMENTO!$D429)),"","X")</f>
        <v/>
      </c>
      <c r="O49" s="105" t="str">
        <f>IF(ISERROR(SEARCH("- "&amp; O$6,TRATAMENTO!$D429)),"","X")</f>
        <v/>
      </c>
      <c r="P49" s="105" t="str">
        <f>IF(ISERROR(SEARCH("- "&amp; P$6,TRATAMENTO!$D429)),"","X")</f>
        <v/>
      </c>
      <c r="Q49" s="105" t="str">
        <f>IF(ISERROR(SEARCH("- "&amp; Q$6,TRATAMENTO!$D429)),"","X")</f>
        <v/>
      </c>
      <c r="R49" s="105" t="str">
        <f>IF(ISERROR(SEARCH("- "&amp; R$6,TRATAMENTO!$D429)),"","X")</f>
        <v/>
      </c>
    </row>
    <row r="50" spans="1:18" ht="90" customHeight="1" x14ac:dyDescent="0.25">
      <c r="A50" s="103" t="str">
        <f>IF(TRATAMENTO!E439&lt;&gt;"",TRATAMENTO!E439,"")</f>
        <v/>
      </c>
      <c r="B50" s="104" t="str">
        <f>IF(ISERROR(SEARCH("- "&amp; B$6,TRATAMENTO!$D439)),"","X")</f>
        <v/>
      </c>
      <c r="C50" s="105" t="str">
        <f>IF(ISERROR(SEARCH("- "&amp; C$6,TRATAMENTO!$D439)),"","X")</f>
        <v/>
      </c>
      <c r="D50" s="105" t="str">
        <f>IF(ISERROR(SEARCH("- "&amp; D$6,TRATAMENTO!$D439)),"","X")</f>
        <v/>
      </c>
      <c r="E50" s="105" t="str">
        <f>IF(ISERROR(SEARCH("- "&amp; E$6,TRATAMENTO!$D439)),"","X")</f>
        <v/>
      </c>
      <c r="F50" s="105" t="str">
        <f>IF(ISERROR(SEARCH("- "&amp; F$6,TRATAMENTO!$D439)),"","X")</f>
        <v/>
      </c>
      <c r="G50" s="105" t="str">
        <f>IF(ISERROR(SEARCH("- "&amp; G$6,TRATAMENTO!$D439)),"","X")</f>
        <v/>
      </c>
      <c r="H50" s="105" t="str">
        <f>IF(ISERROR(SEARCH("- "&amp; H$6,TRATAMENTO!$D439)),"","X")</f>
        <v/>
      </c>
      <c r="I50" s="105" t="str">
        <f>IF(ISERROR(SEARCH("- "&amp; I$6,TRATAMENTO!$D439)),"","X")</f>
        <v/>
      </c>
      <c r="J50" s="105" t="str">
        <f>IF(ISERROR(SEARCH("- "&amp; J$6,TRATAMENTO!$D439)),"","X")</f>
        <v/>
      </c>
      <c r="K50" s="105" t="str">
        <f>IF(ISERROR(SEARCH("- "&amp; K$6,TRATAMENTO!$D439)),"","X")</f>
        <v/>
      </c>
      <c r="L50" s="105" t="str">
        <f>IF(ISERROR(SEARCH("- "&amp; L$6,TRATAMENTO!$D439)),"","X")</f>
        <v/>
      </c>
      <c r="M50" s="105" t="str">
        <f>IF(ISERROR(SEARCH("- "&amp; M$6,TRATAMENTO!$D439)),"","X")</f>
        <v/>
      </c>
      <c r="N50" s="105" t="str">
        <f>IF(ISERROR(SEARCH("- "&amp; N$6,TRATAMENTO!$D439)),"","X")</f>
        <v/>
      </c>
      <c r="O50" s="105" t="str">
        <f>IF(ISERROR(SEARCH("- "&amp; O$6,TRATAMENTO!$D439)),"","X")</f>
        <v/>
      </c>
      <c r="P50" s="105" t="str">
        <f>IF(ISERROR(SEARCH("- "&amp; P$6,TRATAMENTO!$D439)),"","X")</f>
        <v/>
      </c>
      <c r="Q50" s="105" t="str">
        <f>IF(ISERROR(SEARCH("- "&amp; Q$6,TRATAMENTO!$D439)),"","X")</f>
        <v/>
      </c>
      <c r="R50" s="105" t="str">
        <f>IF(ISERROR(SEARCH("- "&amp; R$6,TRATAMENTO!$D439)),"","X")</f>
        <v/>
      </c>
    </row>
    <row r="51" spans="1:18" ht="90" customHeight="1" x14ac:dyDescent="0.4">
      <c r="A51" s="106" t="str">
        <f>IF(TRATAMENTO!E449&lt;&gt;"",TRATAMENTO!E449,"")</f>
        <v/>
      </c>
      <c r="B51" s="107" t="str">
        <f>IF(ISERROR(SEARCH("- "&amp; B$6,TRATAMENTO!$D449)),"","X")</f>
        <v/>
      </c>
      <c r="C51" s="108" t="str">
        <f>IF(ISERROR(SEARCH("- "&amp; C$6,TRATAMENTO!$D449)),"","X")</f>
        <v/>
      </c>
      <c r="D51" s="108" t="str">
        <f>IF(ISERROR(SEARCH("- "&amp; D$6,TRATAMENTO!$D449)),"","X")</f>
        <v/>
      </c>
      <c r="E51" s="108" t="str">
        <f>IF(ISERROR(SEARCH("- "&amp; E$6,TRATAMENTO!$D449)),"","X")</f>
        <v/>
      </c>
      <c r="F51" s="108" t="str">
        <f>IF(ISERROR(SEARCH("- "&amp; F$6,TRATAMENTO!$D449)),"","X")</f>
        <v/>
      </c>
      <c r="G51" s="108" t="str">
        <f>IF(ISERROR(SEARCH("- "&amp; G$6,TRATAMENTO!$D449)),"","X")</f>
        <v/>
      </c>
      <c r="H51" s="108" t="str">
        <f>IF(ISERROR(SEARCH("- "&amp; H$6,TRATAMENTO!$D449)),"","X")</f>
        <v/>
      </c>
      <c r="I51" s="108" t="str">
        <f>IF(ISERROR(SEARCH("- "&amp; I$6,TRATAMENTO!$D449)),"","X")</f>
        <v/>
      </c>
      <c r="J51" s="108" t="str">
        <f>IF(ISERROR(SEARCH("- "&amp; J$6,TRATAMENTO!$D449)),"","X")</f>
        <v/>
      </c>
      <c r="K51" s="108" t="str">
        <f>IF(ISERROR(SEARCH("- "&amp; K$6,TRATAMENTO!$D449)),"","X")</f>
        <v/>
      </c>
      <c r="L51" s="108" t="str">
        <f>IF(ISERROR(SEARCH("- "&amp; L$6,TRATAMENTO!$D449)),"","X")</f>
        <v/>
      </c>
      <c r="M51" s="108" t="str">
        <f>IF(ISERROR(SEARCH("- "&amp; M$6,TRATAMENTO!$D449)),"","X")</f>
        <v/>
      </c>
      <c r="N51" s="108" t="str">
        <f>IF(ISERROR(SEARCH("- "&amp; N$6,TRATAMENTO!$D449)),"","X")</f>
        <v/>
      </c>
      <c r="O51" s="108" t="str">
        <f>IF(ISERROR(SEARCH("- "&amp; O$6,TRATAMENTO!$D449)),"","X")</f>
        <v/>
      </c>
      <c r="P51" s="108" t="str">
        <f>IF(ISERROR(SEARCH("- "&amp; P$6,TRATAMENTO!$D449)),"","X")</f>
        <v/>
      </c>
      <c r="Q51" s="108" t="str">
        <f>IF(ISERROR(SEARCH("- "&amp; Q$6,TRATAMENTO!$D449)),"","X")</f>
        <v/>
      </c>
      <c r="R51" s="108" t="str">
        <f>IF(ISERROR(SEARCH("- "&amp; R$6,TRATAMENTO!$D449)),"","X")</f>
        <v/>
      </c>
    </row>
    <row r="52" spans="1:18" ht="90" customHeight="1" x14ac:dyDescent="0.4">
      <c r="A52" s="106" t="str">
        <f>IF(TRATAMENTO!E459&lt;&gt;"",TRATAMENTO!E459,"")</f>
        <v/>
      </c>
      <c r="B52" s="107" t="str">
        <f>IF(ISERROR(SEARCH("- "&amp; B$6,TRATAMENTO!$D459)),"","X")</f>
        <v/>
      </c>
      <c r="C52" s="108" t="str">
        <f>IF(ISERROR(SEARCH("- "&amp; C$6,TRATAMENTO!$D459)),"","X")</f>
        <v/>
      </c>
      <c r="D52" s="108" t="str">
        <f>IF(ISERROR(SEARCH("- "&amp; D$6,TRATAMENTO!$D459)),"","X")</f>
        <v/>
      </c>
      <c r="E52" s="108" t="str">
        <f>IF(ISERROR(SEARCH("- "&amp; E$6,TRATAMENTO!$D459)),"","X")</f>
        <v/>
      </c>
      <c r="F52" s="108" t="str">
        <f>IF(ISERROR(SEARCH("- "&amp; F$6,TRATAMENTO!$D459)),"","X")</f>
        <v/>
      </c>
      <c r="G52" s="108" t="str">
        <f>IF(ISERROR(SEARCH("- "&amp; G$6,TRATAMENTO!$D459)),"","X")</f>
        <v/>
      </c>
      <c r="H52" s="108" t="str">
        <f>IF(ISERROR(SEARCH("- "&amp; H$6,TRATAMENTO!$D459)),"","X")</f>
        <v/>
      </c>
      <c r="I52" s="108" t="str">
        <f>IF(ISERROR(SEARCH("- "&amp; I$6,TRATAMENTO!$D459)),"","X")</f>
        <v/>
      </c>
      <c r="J52" s="108" t="str">
        <f>IF(ISERROR(SEARCH("- "&amp; J$6,TRATAMENTO!$D459)),"","X")</f>
        <v/>
      </c>
      <c r="K52" s="108" t="str">
        <f>IF(ISERROR(SEARCH("- "&amp; K$6,TRATAMENTO!$D459)),"","X")</f>
        <v/>
      </c>
      <c r="L52" s="108" t="str">
        <f>IF(ISERROR(SEARCH("- "&amp; L$6,TRATAMENTO!$D459)),"","X")</f>
        <v/>
      </c>
      <c r="M52" s="108" t="str">
        <f>IF(ISERROR(SEARCH("- "&amp; M$6,TRATAMENTO!$D459)),"","X")</f>
        <v/>
      </c>
      <c r="N52" s="108" t="str">
        <f>IF(ISERROR(SEARCH("- "&amp; N$6,TRATAMENTO!$D459)),"","X")</f>
        <v/>
      </c>
      <c r="O52" s="108" t="str">
        <f>IF(ISERROR(SEARCH("- "&amp; O$6,TRATAMENTO!$D459)),"","X")</f>
        <v/>
      </c>
      <c r="P52" s="108" t="str">
        <f>IF(ISERROR(SEARCH("- "&amp; P$6,TRATAMENTO!$D459)),"","X")</f>
        <v/>
      </c>
      <c r="Q52" s="108" t="str">
        <f>IF(ISERROR(SEARCH("- "&amp; Q$6,TRATAMENTO!$D459)),"","X")</f>
        <v/>
      </c>
      <c r="R52" s="108" t="str">
        <f>IF(ISERROR(SEARCH("- "&amp; R$6,TRATAMENTO!$D459)),"","X")</f>
        <v/>
      </c>
    </row>
    <row r="53" spans="1:18" ht="90" customHeight="1" x14ac:dyDescent="0.4">
      <c r="A53" s="106" t="str">
        <f>IF(TRATAMENTO!E469&lt;&gt;"",TRATAMENTO!E469,"")</f>
        <v/>
      </c>
      <c r="B53" s="107" t="str">
        <f>IF(ISERROR(SEARCH("- "&amp; B$6,TRATAMENTO!$D469)),"","X")</f>
        <v/>
      </c>
      <c r="C53" s="108" t="str">
        <f>IF(ISERROR(SEARCH("- "&amp; C$6,TRATAMENTO!$D469)),"","X")</f>
        <v/>
      </c>
      <c r="D53" s="108" t="str">
        <f>IF(ISERROR(SEARCH("- "&amp; D$6,TRATAMENTO!$D469)),"","X")</f>
        <v/>
      </c>
      <c r="E53" s="108" t="str">
        <f>IF(ISERROR(SEARCH("- "&amp; E$6,TRATAMENTO!$D469)),"","X")</f>
        <v/>
      </c>
      <c r="F53" s="108" t="str">
        <f>IF(ISERROR(SEARCH("- "&amp; F$6,TRATAMENTO!$D469)),"","X")</f>
        <v/>
      </c>
      <c r="G53" s="108" t="str">
        <f>IF(ISERROR(SEARCH("- "&amp; G$6,TRATAMENTO!$D469)),"","X")</f>
        <v/>
      </c>
      <c r="H53" s="108" t="str">
        <f>IF(ISERROR(SEARCH("- "&amp; H$6,TRATAMENTO!$D469)),"","X")</f>
        <v/>
      </c>
      <c r="I53" s="108" t="str">
        <f>IF(ISERROR(SEARCH("- "&amp; I$6,TRATAMENTO!$D469)),"","X")</f>
        <v/>
      </c>
      <c r="J53" s="108" t="str">
        <f>IF(ISERROR(SEARCH("- "&amp; J$6,TRATAMENTO!$D469)),"","X")</f>
        <v/>
      </c>
      <c r="K53" s="108" t="str">
        <f>IF(ISERROR(SEARCH("- "&amp; K$6,TRATAMENTO!$D469)),"","X")</f>
        <v/>
      </c>
      <c r="L53" s="108" t="str">
        <f>IF(ISERROR(SEARCH("- "&amp; L$6,TRATAMENTO!$D469)),"","X")</f>
        <v/>
      </c>
      <c r="M53" s="108" t="str">
        <f>IF(ISERROR(SEARCH("- "&amp; M$6,TRATAMENTO!$D469)),"","X")</f>
        <v/>
      </c>
      <c r="N53" s="108" t="str">
        <f>IF(ISERROR(SEARCH("- "&amp; N$6,TRATAMENTO!$D469)),"","X")</f>
        <v/>
      </c>
      <c r="O53" s="108" t="str">
        <f>IF(ISERROR(SEARCH("- "&amp; O$6,TRATAMENTO!$D469)),"","X")</f>
        <v/>
      </c>
      <c r="P53" s="108" t="str">
        <f>IF(ISERROR(SEARCH("- "&amp; P$6,TRATAMENTO!$D469)),"","X")</f>
        <v/>
      </c>
      <c r="Q53" s="108" t="str">
        <f>IF(ISERROR(SEARCH("- "&amp; Q$6,TRATAMENTO!$D469)),"","X")</f>
        <v/>
      </c>
      <c r="R53" s="108" t="str">
        <f>IF(ISERROR(SEARCH("- "&amp; R$6,TRATAMENTO!$D469)),"","X")</f>
        <v/>
      </c>
    </row>
    <row r="54" spans="1:18" ht="90" customHeight="1" x14ac:dyDescent="0.4">
      <c r="A54" s="106" t="str">
        <f>IF(TRATAMENTO!E479&lt;&gt;"",TRATAMENTO!E479,"")</f>
        <v/>
      </c>
      <c r="B54" s="107" t="str">
        <f>IF(ISERROR(SEARCH("- "&amp; B$6,TRATAMENTO!$D479)),"","X")</f>
        <v/>
      </c>
      <c r="C54" s="108" t="str">
        <f>IF(ISERROR(SEARCH("- "&amp; C$6,TRATAMENTO!$D479)),"","X")</f>
        <v/>
      </c>
      <c r="D54" s="108" t="str">
        <f>IF(ISERROR(SEARCH("- "&amp; D$6,TRATAMENTO!$D479)),"","X")</f>
        <v/>
      </c>
      <c r="E54" s="108" t="str">
        <f>IF(ISERROR(SEARCH("- "&amp; E$6,TRATAMENTO!$D479)),"","X")</f>
        <v/>
      </c>
      <c r="F54" s="108" t="str">
        <f>IF(ISERROR(SEARCH("- "&amp; F$6,TRATAMENTO!$D479)),"","X")</f>
        <v/>
      </c>
      <c r="G54" s="108" t="str">
        <f>IF(ISERROR(SEARCH("- "&amp; G$6,TRATAMENTO!$D479)),"","X")</f>
        <v/>
      </c>
      <c r="H54" s="108" t="str">
        <f>IF(ISERROR(SEARCH("- "&amp; H$6,TRATAMENTO!$D479)),"","X")</f>
        <v/>
      </c>
      <c r="I54" s="108" t="str">
        <f>IF(ISERROR(SEARCH("- "&amp; I$6,TRATAMENTO!$D479)),"","X")</f>
        <v/>
      </c>
      <c r="J54" s="108" t="str">
        <f>IF(ISERROR(SEARCH("- "&amp; J$6,TRATAMENTO!$D479)),"","X")</f>
        <v/>
      </c>
      <c r="K54" s="108" t="str">
        <f>IF(ISERROR(SEARCH("- "&amp; K$6,TRATAMENTO!$D479)),"","X")</f>
        <v/>
      </c>
      <c r="L54" s="108" t="str">
        <f>IF(ISERROR(SEARCH("- "&amp; L$6,TRATAMENTO!$D479)),"","X")</f>
        <v/>
      </c>
      <c r="M54" s="108" t="str">
        <f>IF(ISERROR(SEARCH("- "&amp; M$6,TRATAMENTO!$D479)),"","X")</f>
        <v/>
      </c>
      <c r="N54" s="108" t="str">
        <f>IF(ISERROR(SEARCH("- "&amp; N$6,TRATAMENTO!$D479)),"","X")</f>
        <v/>
      </c>
      <c r="O54" s="108" t="str">
        <f>IF(ISERROR(SEARCH("- "&amp; O$6,TRATAMENTO!$D479)),"","X")</f>
        <v/>
      </c>
      <c r="P54" s="108" t="str">
        <f>IF(ISERROR(SEARCH("- "&amp; P$6,TRATAMENTO!$D479)),"","X")</f>
        <v/>
      </c>
      <c r="Q54" s="108" t="str">
        <f>IF(ISERROR(SEARCH("- "&amp; Q$6,TRATAMENTO!$D479)),"","X")</f>
        <v/>
      </c>
      <c r="R54" s="108" t="str">
        <f>IF(ISERROR(SEARCH("- "&amp; R$6,TRATAMENTO!$D479)),"","X")</f>
        <v/>
      </c>
    </row>
    <row r="55" spans="1:18" ht="90" customHeight="1" x14ac:dyDescent="0.4">
      <c r="A55" s="106" t="str">
        <f>IF(TRATAMENTO!E489&lt;&gt;"",TRATAMENTO!E489,"")</f>
        <v/>
      </c>
      <c r="B55" s="107" t="str">
        <f>IF(ISERROR(SEARCH("- "&amp; B$6,TRATAMENTO!$D489)),"","X")</f>
        <v/>
      </c>
      <c r="C55" s="108" t="str">
        <f>IF(ISERROR(SEARCH("- "&amp; C$6,TRATAMENTO!$D489)),"","X")</f>
        <v/>
      </c>
      <c r="D55" s="108" t="str">
        <f>IF(ISERROR(SEARCH("- "&amp; D$6,TRATAMENTO!$D489)),"","X")</f>
        <v/>
      </c>
      <c r="E55" s="108" t="str">
        <f>IF(ISERROR(SEARCH("- "&amp; E$6,TRATAMENTO!$D489)),"","X")</f>
        <v/>
      </c>
      <c r="F55" s="108" t="str">
        <f>IF(ISERROR(SEARCH("- "&amp; F$6,TRATAMENTO!$D489)),"","X")</f>
        <v/>
      </c>
      <c r="G55" s="108" t="str">
        <f>IF(ISERROR(SEARCH("- "&amp; G$6,TRATAMENTO!$D489)),"","X")</f>
        <v/>
      </c>
      <c r="H55" s="108" t="str">
        <f>IF(ISERROR(SEARCH("- "&amp; H$6,TRATAMENTO!$D489)),"","X")</f>
        <v/>
      </c>
      <c r="I55" s="108" t="str">
        <f>IF(ISERROR(SEARCH("- "&amp; I$6,TRATAMENTO!$D489)),"","X")</f>
        <v/>
      </c>
      <c r="J55" s="108" t="str">
        <f>IF(ISERROR(SEARCH("- "&amp; J$6,TRATAMENTO!$D489)),"","X")</f>
        <v/>
      </c>
      <c r="K55" s="108" t="str">
        <f>IF(ISERROR(SEARCH("- "&amp; K$6,TRATAMENTO!$D489)),"","X")</f>
        <v/>
      </c>
      <c r="L55" s="108" t="str">
        <f>IF(ISERROR(SEARCH("- "&amp; L$6,TRATAMENTO!$D489)),"","X")</f>
        <v/>
      </c>
      <c r="M55" s="108" t="str">
        <f>IF(ISERROR(SEARCH("- "&amp; M$6,TRATAMENTO!$D489)),"","X")</f>
        <v/>
      </c>
      <c r="N55" s="108" t="str">
        <f>IF(ISERROR(SEARCH("- "&amp; N$6,TRATAMENTO!$D489)),"","X")</f>
        <v/>
      </c>
      <c r="O55" s="108" t="str">
        <f>IF(ISERROR(SEARCH("- "&amp; O$6,TRATAMENTO!$D489)),"","X")</f>
        <v/>
      </c>
      <c r="P55" s="108" t="str">
        <f>IF(ISERROR(SEARCH("- "&amp; P$6,TRATAMENTO!$D489)),"","X")</f>
        <v/>
      </c>
      <c r="Q55" s="108" t="str">
        <f>IF(ISERROR(SEARCH("- "&amp; Q$6,TRATAMENTO!$D489)),"","X")</f>
        <v/>
      </c>
      <c r="R55" s="108" t="str">
        <f>IF(ISERROR(SEARCH("- "&amp; R$6,TRATAMENTO!$D489)),"","X")</f>
        <v/>
      </c>
    </row>
    <row r="56" spans="1:18" ht="90" customHeight="1" x14ac:dyDescent="0.4">
      <c r="A56" s="106" t="str">
        <f>IF(TRATAMENTO!E499&lt;&gt;"",TRATAMENTO!E499,"")</f>
        <v/>
      </c>
      <c r="B56" s="107" t="str">
        <f>IF(ISERROR(SEARCH("- "&amp; B$6,TRATAMENTO!$D499)),"","X")</f>
        <v/>
      </c>
      <c r="C56" s="108" t="str">
        <f>IF(ISERROR(SEARCH("- "&amp; C$6,TRATAMENTO!$D499)),"","X")</f>
        <v/>
      </c>
      <c r="D56" s="108" t="str">
        <f>IF(ISERROR(SEARCH("- "&amp; D$6,TRATAMENTO!$D499)),"","X")</f>
        <v/>
      </c>
      <c r="E56" s="108" t="str">
        <f>IF(ISERROR(SEARCH("- "&amp; E$6,TRATAMENTO!$D499)),"","X")</f>
        <v/>
      </c>
      <c r="F56" s="108" t="str">
        <f>IF(ISERROR(SEARCH("- "&amp; F$6,TRATAMENTO!$D499)),"","X")</f>
        <v/>
      </c>
      <c r="G56" s="108" t="str">
        <f>IF(ISERROR(SEARCH("- "&amp; G$6,TRATAMENTO!$D499)),"","X")</f>
        <v/>
      </c>
      <c r="H56" s="108" t="str">
        <f>IF(ISERROR(SEARCH("- "&amp; H$6,TRATAMENTO!$D499)),"","X")</f>
        <v/>
      </c>
      <c r="I56" s="108" t="str">
        <f>IF(ISERROR(SEARCH("- "&amp; I$6,TRATAMENTO!$D499)),"","X")</f>
        <v/>
      </c>
      <c r="J56" s="108" t="str">
        <f>IF(ISERROR(SEARCH("- "&amp; J$6,TRATAMENTO!$D499)),"","X")</f>
        <v/>
      </c>
      <c r="K56" s="108" t="str">
        <f>IF(ISERROR(SEARCH("- "&amp; K$6,TRATAMENTO!$D499)),"","X")</f>
        <v/>
      </c>
      <c r="L56" s="108" t="str">
        <f>IF(ISERROR(SEARCH("- "&amp; L$6,TRATAMENTO!$D499)),"","X")</f>
        <v/>
      </c>
      <c r="M56" s="108" t="str">
        <f>IF(ISERROR(SEARCH("- "&amp; M$6,TRATAMENTO!$D499)),"","X")</f>
        <v/>
      </c>
      <c r="N56" s="108" t="str">
        <f>IF(ISERROR(SEARCH("- "&amp; N$6,TRATAMENTO!$D499)),"","X")</f>
        <v/>
      </c>
      <c r="O56" s="108" t="str">
        <f>IF(ISERROR(SEARCH("- "&amp; O$6,TRATAMENTO!$D499)),"","X")</f>
        <v/>
      </c>
      <c r="P56" s="108" t="str">
        <f>IF(ISERROR(SEARCH("- "&amp; P$6,TRATAMENTO!$D499)),"","X")</f>
        <v/>
      </c>
      <c r="Q56" s="108" t="str">
        <f>IF(ISERROR(SEARCH("- "&amp; Q$6,TRATAMENTO!$D499)),"","X")</f>
        <v/>
      </c>
      <c r="R56" s="108" t="str">
        <f>IF(ISERROR(SEARCH("- "&amp; R$6,TRATAMENTO!$D499)),"","X")</f>
        <v/>
      </c>
    </row>
    <row r="57" spans="1:18" ht="90" customHeight="1" x14ac:dyDescent="0.4">
      <c r="A57" s="109" t="str">
        <f>IF(TRATAMENTO!E509&lt;&gt;"",TRATAMENTO!E509,"")</f>
        <v/>
      </c>
      <c r="B57" s="107" t="str">
        <f>IF(ISERROR(SEARCH("- "&amp; B$6,TRATAMENTO!$D509)),"","X")</f>
        <v/>
      </c>
      <c r="C57" s="108" t="str">
        <f>IF(ISERROR(SEARCH("- "&amp; C$6,TRATAMENTO!$D509)),"","X")</f>
        <v/>
      </c>
      <c r="D57" s="108" t="str">
        <f>IF(ISERROR(SEARCH("- "&amp; D$6,TRATAMENTO!$D509)),"","X")</f>
        <v/>
      </c>
      <c r="E57" s="108" t="str">
        <f>IF(ISERROR(SEARCH("- "&amp; E$6,TRATAMENTO!$D509)),"","X")</f>
        <v/>
      </c>
      <c r="F57" s="108" t="str">
        <f>IF(ISERROR(SEARCH("- "&amp; F$6,TRATAMENTO!$D509)),"","X")</f>
        <v/>
      </c>
      <c r="G57" s="108" t="str">
        <f>IF(ISERROR(SEARCH("- "&amp; G$6,TRATAMENTO!$D509)),"","X")</f>
        <v/>
      </c>
      <c r="H57" s="108" t="str">
        <f>IF(ISERROR(SEARCH("- "&amp; H$6,TRATAMENTO!$D509)),"","X")</f>
        <v/>
      </c>
      <c r="I57" s="108" t="str">
        <f>IF(ISERROR(SEARCH("- "&amp; I$6,TRATAMENTO!$D509)),"","X")</f>
        <v/>
      </c>
      <c r="J57" s="108" t="str">
        <f>IF(ISERROR(SEARCH("- "&amp; J$6,TRATAMENTO!$D509)),"","X")</f>
        <v/>
      </c>
      <c r="K57" s="108" t="str">
        <f>IF(ISERROR(SEARCH("- "&amp; K$6,TRATAMENTO!$D509)),"","X")</f>
        <v/>
      </c>
      <c r="L57" s="108" t="str">
        <f>IF(ISERROR(SEARCH("- "&amp; L$6,TRATAMENTO!$D509)),"","X")</f>
        <v/>
      </c>
      <c r="M57" s="108" t="str">
        <f>IF(ISERROR(SEARCH("- "&amp; M$6,TRATAMENTO!$D509)),"","X")</f>
        <v/>
      </c>
      <c r="N57" s="108" t="str">
        <f>IF(ISERROR(SEARCH("- "&amp; N$6,TRATAMENTO!$D509)),"","X")</f>
        <v/>
      </c>
      <c r="O57" s="108" t="str">
        <f>IF(ISERROR(SEARCH("- "&amp; O$6,TRATAMENTO!$D509)),"","X")</f>
        <v/>
      </c>
      <c r="P57" s="108" t="str">
        <f>IF(ISERROR(SEARCH("- "&amp; P$6,TRATAMENTO!$D509)),"","X")</f>
        <v/>
      </c>
      <c r="Q57" s="108" t="str">
        <f>IF(ISERROR(SEARCH("- "&amp; Q$6,TRATAMENTO!$D509)),"","X")</f>
        <v/>
      </c>
      <c r="R57" s="108" t="str">
        <f>IF(ISERROR(SEARCH("- "&amp; R$6,TRATAMENTO!$D509)),"","X")</f>
        <v/>
      </c>
    </row>
  </sheetData>
  <sheetProtection algorithmName="SHA-512" hashValue="8vsfHtxi3VWtpNDVymGs8Ioq326qrL3ejsKWGjHp+xWd5PvkuqzZgmGayfnFgEwEtU9xdNsZIrC9rSGANTWrSg==" saltValue="X5rn8DfZdcIZ7/tZ3bbVkA==" spinCount="100000" sheet="1" objects="1" scenarios="1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55A11"/>
  </sheetPr>
  <dimension ref="A1:J28"/>
  <sheetViews>
    <sheetView showGridLines="0" topLeftCell="C1" zoomScale="90" zoomScaleNormal="90" workbookViewId="0">
      <pane ySplit="7" topLeftCell="A8" activePane="bottomLeft" state="frozen"/>
      <selection activeCell="C1" sqref="C1"/>
      <selection pane="bottomLeft" activeCell="D8" sqref="D8"/>
    </sheetView>
  </sheetViews>
  <sheetFormatPr defaultColWidth="8.7109375" defaultRowHeight="15" x14ac:dyDescent="0.25"/>
  <cols>
    <col min="1" max="1" width="13.85546875" hidden="1" customWidth="1"/>
    <col min="2" max="2" width="17.85546875" style="55" hidden="1" customWidth="1"/>
    <col min="3" max="3" width="47.5703125" customWidth="1"/>
    <col min="4" max="4" width="45" customWidth="1"/>
    <col min="5" max="5" width="25.28515625" customWidth="1"/>
    <col min="6" max="6" width="21.42578125" customWidth="1"/>
    <col min="7" max="7" width="21" customWidth="1"/>
    <col min="8" max="8" width="54.42578125" customWidth="1"/>
    <col min="9" max="9" width="18.140625" customWidth="1"/>
    <col min="10" max="10" width="21.5703125" customWidth="1"/>
  </cols>
  <sheetData>
    <row r="1" spans="1:10" ht="15" customHeight="1" x14ac:dyDescent="0.25">
      <c r="B1" s="44"/>
      <c r="C1" s="224" t="str">
        <f>"Processo: " &amp; CONTEXTO!B5</f>
        <v xml:space="preserve">Processo: </v>
      </c>
      <c r="D1" s="224"/>
      <c r="E1" s="225"/>
      <c r="F1" s="225"/>
      <c r="G1" s="225"/>
      <c r="H1" s="225"/>
      <c r="I1" s="225"/>
      <c r="J1" s="225"/>
    </row>
    <row r="2" spans="1:10" ht="15" customHeight="1" x14ac:dyDescent="0.25">
      <c r="B2" s="44"/>
      <c r="C2" s="224"/>
      <c r="D2" s="224"/>
      <c r="E2" s="225"/>
      <c r="F2" s="225"/>
      <c r="G2" s="225"/>
      <c r="H2" s="225"/>
      <c r="I2" s="225"/>
      <c r="J2" s="225"/>
    </row>
    <row r="3" spans="1:10" ht="15.75" customHeight="1" x14ac:dyDescent="0.25">
      <c r="B3" s="44"/>
      <c r="C3" s="224"/>
      <c r="D3" s="224"/>
      <c r="E3" s="225"/>
      <c r="F3" s="225"/>
      <c r="G3" s="225"/>
      <c r="H3" s="225"/>
      <c r="I3" s="225"/>
      <c r="J3" s="225"/>
    </row>
    <row r="4" spans="1:10" ht="65.25" customHeight="1" x14ac:dyDescent="0.25">
      <c r="A4" s="110"/>
      <c r="B4" s="111"/>
      <c r="C4" s="112"/>
      <c r="D4" s="113"/>
      <c r="E4" s="192" t="s">
        <v>170</v>
      </c>
      <c r="F4" s="192"/>
      <c r="G4" s="192"/>
      <c r="H4" s="192"/>
      <c r="I4" s="195" t="s">
        <v>171</v>
      </c>
      <c r="J4" s="195"/>
    </row>
    <row r="5" spans="1:10" s="19" customFormat="1" ht="27.75" customHeight="1" x14ac:dyDescent="0.25">
      <c r="A5" s="114"/>
      <c r="B5" s="115"/>
      <c r="C5" s="226" t="s">
        <v>29</v>
      </c>
      <c r="D5" s="226"/>
      <c r="E5" s="226"/>
      <c r="F5" s="226"/>
      <c r="G5" s="226"/>
      <c r="H5" s="226"/>
      <c r="I5" s="226"/>
      <c r="J5" s="226"/>
    </row>
    <row r="6" spans="1:10" ht="50.25" customHeight="1" x14ac:dyDescent="0.25">
      <c r="B6" s="213" t="s">
        <v>89</v>
      </c>
      <c r="C6" s="215" t="s">
        <v>172</v>
      </c>
      <c r="D6" s="215" t="s">
        <v>173</v>
      </c>
      <c r="E6" s="223" t="s">
        <v>174</v>
      </c>
      <c r="F6" s="217" t="s">
        <v>175</v>
      </c>
      <c r="G6" s="217"/>
      <c r="H6" s="222" t="s">
        <v>176</v>
      </c>
      <c r="I6" s="223" t="s">
        <v>177</v>
      </c>
      <c r="J6" s="223" t="s">
        <v>178</v>
      </c>
    </row>
    <row r="7" spans="1:10" ht="82.5" customHeight="1" x14ac:dyDescent="0.25">
      <c r="B7" s="213"/>
      <c r="C7" s="215"/>
      <c r="D7" s="215"/>
      <c r="E7" s="223"/>
      <c r="F7" s="62" t="s">
        <v>179</v>
      </c>
      <c r="G7" s="62" t="s">
        <v>180</v>
      </c>
      <c r="H7" s="222"/>
      <c r="I7" s="222"/>
      <c r="J7" s="222"/>
    </row>
    <row r="8" spans="1:10" ht="177.75" customHeight="1" x14ac:dyDescent="0.25">
      <c r="A8" t="s">
        <v>101</v>
      </c>
      <c r="B8" s="63"/>
      <c r="C8" s="116" t="str">
        <f>IF(TRATAMENTO!D9="","",TRATAMENTO!D9)</f>
        <v xml:space="preserve">- R01 - [Etapa/Atividade de Execução + Deficiente, inadequado, inconsistente]
- R02 - [Etapa/Atividade de Execução + Deficiente, inadequado, inconsistente]
</v>
      </c>
      <c r="D8" s="116" t="str">
        <f>IF(TRATAMENTO!E9="","",TRATAMENTO!E9)</f>
        <v xml:space="preserve">Mt01 - </v>
      </c>
      <c r="E8" s="116" t="str">
        <f>IF(TRATAMENTO!I9="","",TRATAMENTO!I9)</f>
        <v/>
      </c>
      <c r="F8" s="148"/>
      <c r="G8" s="148"/>
      <c r="H8" s="64"/>
      <c r="I8" s="64"/>
      <c r="J8" s="64"/>
    </row>
    <row r="9" spans="1:10" ht="177.75" customHeight="1" x14ac:dyDescent="0.25">
      <c r="A9" t="s">
        <v>101</v>
      </c>
      <c r="B9" s="63"/>
      <c r="C9" s="116" t="str">
        <f>IF(TRATAMENTO!D19="","",TRATAMENTO!D19)</f>
        <v/>
      </c>
      <c r="D9" s="116" t="str">
        <f>IF(TRATAMENTO!E19="","",TRATAMENTO!E19)</f>
        <v/>
      </c>
      <c r="E9" s="116" t="str">
        <f>IF(TRATAMENTO!I19="","",TRATAMENTO!I19)</f>
        <v/>
      </c>
      <c r="F9" s="148"/>
      <c r="G9" s="148"/>
      <c r="H9" s="64"/>
      <c r="I9" s="64"/>
      <c r="J9" s="64"/>
    </row>
    <row r="10" spans="1:10" ht="177.75" customHeight="1" x14ac:dyDescent="0.25">
      <c r="A10" t="s">
        <v>101</v>
      </c>
      <c r="B10" s="63"/>
      <c r="C10" s="116" t="str">
        <f>IF(TRATAMENTO!D29="","",TRATAMENTO!D29)</f>
        <v/>
      </c>
      <c r="D10" s="116" t="str">
        <f>IF(TRATAMENTO!E29="","",TRATAMENTO!E29)</f>
        <v/>
      </c>
      <c r="E10" s="116" t="str">
        <f>IF(TRATAMENTO!I29="","",TRATAMENTO!I29)</f>
        <v/>
      </c>
      <c r="F10" s="148"/>
      <c r="G10" s="148"/>
      <c r="H10" s="64"/>
      <c r="I10" s="64"/>
      <c r="J10" s="64"/>
    </row>
    <row r="11" spans="1:10" ht="177.75" customHeight="1" x14ac:dyDescent="0.25">
      <c r="A11" t="s">
        <v>101</v>
      </c>
      <c r="B11" s="63"/>
      <c r="C11" s="116" t="str">
        <f>IF(TRATAMENTO!D39="","",TRATAMENTO!D39)</f>
        <v/>
      </c>
      <c r="D11" s="116" t="str">
        <f>IF(TRATAMENTO!E39="","",TRATAMENTO!E39)</f>
        <v/>
      </c>
      <c r="E11" s="116" t="str">
        <f>IF(TRATAMENTO!I39="","",TRATAMENTO!I39)</f>
        <v/>
      </c>
      <c r="F11" s="148"/>
      <c r="G11" s="148"/>
      <c r="H11" s="64"/>
      <c r="I11" s="64"/>
      <c r="J11" s="64"/>
    </row>
    <row r="12" spans="1:10" s="66" customFormat="1" ht="177.75" customHeight="1" x14ac:dyDescent="0.25">
      <c r="A12" s="66" t="s">
        <v>101</v>
      </c>
      <c r="B12" s="63"/>
      <c r="C12" s="116" t="str">
        <f>IF(TRATAMENTO!D49="","",TRATAMENTO!D49)</f>
        <v/>
      </c>
      <c r="D12" s="116" t="str">
        <f>IF(TRATAMENTO!E49="","",TRATAMENTO!E49)</f>
        <v/>
      </c>
      <c r="E12" s="116" t="str">
        <f>IF(TRATAMENTO!I49="","",TRATAMENTO!I49)</f>
        <v/>
      </c>
      <c r="F12" s="148"/>
      <c r="G12" s="148"/>
      <c r="H12" s="64"/>
      <c r="I12" s="64"/>
      <c r="J12" s="64"/>
    </row>
    <row r="13" spans="1:10" ht="177.75" customHeight="1" x14ac:dyDescent="0.25">
      <c r="A13" t="s">
        <v>101</v>
      </c>
      <c r="B13" s="63"/>
      <c r="C13" s="116" t="str">
        <f>IF(TRATAMENTO!D50="","",TRATAMENTO!D50)</f>
        <v/>
      </c>
      <c r="D13" s="116" t="str">
        <f>IF(TRATAMENTO!E50="","",TRATAMENTO!E50)</f>
        <v/>
      </c>
      <c r="E13" s="116" t="str">
        <f>IF(TRATAMENTO!I50="","",TRATAMENTO!I50)</f>
        <v/>
      </c>
      <c r="F13" s="148"/>
      <c r="G13" s="148"/>
      <c r="H13" s="64"/>
      <c r="I13" s="64"/>
      <c r="J13" s="64"/>
    </row>
    <row r="14" spans="1:10" ht="177.75" customHeight="1" x14ac:dyDescent="0.25">
      <c r="A14" t="s">
        <v>101</v>
      </c>
      <c r="B14" s="63"/>
      <c r="C14" s="116" t="str">
        <f>IF(TRATAMENTO!D51="","",TRATAMENTO!D51)</f>
        <v/>
      </c>
      <c r="D14" s="116" t="str">
        <f>IF(TRATAMENTO!E51="","",TRATAMENTO!E51)</f>
        <v/>
      </c>
      <c r="E14" s="116" t="str">
        <f>IF(TRATAMENTO!I51="","",TRATAMENTO!I51)</f>
        <v/>
      </c>
      <c r="F14" s="148"/>
      <c r="G14" s="148"/>
      <c r="H14" s="64"/>
      <c r="I14" s="64"/>
      <c r="J14" s="64"/>
    </row>
    <row r="15" spans="1:10" ht="177.75" customHeight="1" x14ac:dyDescent="0.25">
      <c r="A15" t="s">
        <v>101</v>
      </c>
      <c r="B15" s="63"/>
      <c r="C15" s="116" t="str">
        <f>IF(TRATAMENTO!D52="","",TRATAMENTO!D52)</f>
        <v/>
      </c>
      <c r="D15" s="116" t="str">
        <f>IF(TRATAMENTO!E52="","",TRATAMENTO!E52)</f>
        <v/>
      </c>
      <c r="E15" s="116" t="str">
        <f>IF(TRATAMENTO!I52="","",TRATAMENTO!I52)</f>
        <v/>
      </c>
      <c r="F15" s="148"/>
      <c r="G15" s="148"/>
      <c r="H15" s="64"/>
      <c r="I15" s="64"/>
      <c r="J15" s="64"/>
    </row>
    <row r="16" spans="1:10" ht="177.75" customHeight="1" x14ac:dyDescent="0.25">
      <c r="A16" t="s">
        <v>101</v>
      </c>
      <c r="B16" s="63"/>
      <c r="C16" s="116" t="str">
        <f>IF(TRATAMENTO!D53="","",TRATAMENTO!D53)</f>
        <v/>
      </c>
      <c r="D16" s="116" t="str">
        <f>IF(TRATAMENTO!E53="","",TRATAMENTO!E53)</f>
        <v/>
      </c>
      <c r="E16" s="116" t="str">
        <f>IF(TRATAMENTO!I53="","",TRATAMENTO!I53)</f>
        <v/>
      </c>
      <c r="F16" s="148"/>
      <c r="G16" s="148"/>
      <c r="H16" s="64"/>
      <c r="I16" s="64"/>
      <c r="J16" s="64"/>
    </row>
    <row r="17" spans="1:10" ht="177.75" customHeight="1" x14ac:dyDescent="0.25">
      <c r="A17" t="s">
        <v>101</v>
      </c>
      <c r="B17" s="63"/>
      <c r="C17" s="116" t="str">
        <f>IF(TRATAMENTO!D54="","",TRATAMENTO!D54)</f>
        <v/>
      </c>
      <c r="D17" s="116" t="str">
        <f>IF(TRATAMENTO!E54="","",TRATAMENTO!E54)</f>
        <v/>
      </c>
      <c r="E17" s="116" t="str">
        <f>IF(TRATAMENTO!I54="","",TRATAMENTO!I54)</f>
        <v/>
      </c>
      <c r="F17" s="148"/>
      <c r="G17" s="148"/>
      <c r="H17" s="64"/>
      <c r="I17" s="64"/>
      <c r="J17" s="64"/>
    </row>
    <row r="18" spans="1:10" ht="177.75" customHeight="1" x14ac:dyDescent="0.25">
      <c r="A18">
        <v>0</v>
      </c>
      <c r="B18" s="63"/>
      <c r="C18" s="116" t="str">
        <f>IF(TRATAMENTO!D55="","",TRATAMENTO!D55)</f>
        <v/>
      </c>
      <c r="D18" s="116" t="str">
        <f>IF(TRATAMENTO!E55="","",TRATAMENTO!E55)</f>
        <v/>
      </c>
      <c r="E18" s="116" t="str">
        <f>IF(TRATAMENTO!I55="","",TRATAMENTO!I55)</f>
        <v/>
      </c>
      <c r="F18" s="148"/>
      <c r="G18" s="148"/>
      <c r="H18" s="64"/>
      <c r="I18" s="64"/>
      <c r="J18" s="64"/>
    </row>
    <row r="19" spans="1:10" ht="177.75" customHeight="1" x14ac:dyDescent="0.25">
      <c r="A19">
        <v>0</v>
      </c>
      <c r="B19" s="63"/>
      <c r="C19" s="116" t="str">
        <f>IF(TRATAMENTO!D56="","",TRATAMENTO!D56)</f>
        <v/>
      </c>
      <c r="D19" s="116" t="str">
        <f>IF(TRATAMENTO!E56="","",TRATAMENTO!E56)</f>
        <v/>
      </c>
      <c r="E19" s="116" t="str">
        <f>IF(TRATAMENTO!I56="","",TRATAMENTO!I56)</f>
        <v/>
      </c>
      <c r="F19" s="148"/>
      <c r="G19" s="148"/>
      <c r="H19" s="64"/>
      <c r="I19" s="64"/>
      <c r="J19" s="64"/>
    </row>
    <row r="20" spans="1:10" ht="177.75" customHeight="1" x14ac:dyDescent="0.25">
      <c r="A20">
        <v>0</v>
      </c>
      <c r="B20" s="63"/>
      <c r="C20" s="116" t="str">
        <f>IF(TRATAMENTO!D57="","",TRATAMENTO!D57)</f>
        <v/>
      </c>
      <c r="D20" s="116" t="str">
        <f>IF(TRATAMENTO!E57="","",TRATAMENTO!E57)</f>
        <v/>
      </c>
      <c r="E20" s="116" t="str">
        <f>IF(TRATAMENTO!I57="","",TRATAMENTO!I57)</f>
        <v/>
      </c>
      <c r="F20" s="148"/>
      <c r="G20" s="148"/>
      <c r="H20" s="64"/>
      <c r="I20" s="64"/>
      <c r="J20" s="64"/>
    </row>
    <row r="21" spans="1:10" ht="177.75" customHeight="1" x14ac:dyDescent="0.25">
      <c r="A21">
        <v>0</v>
      </c>
      <c r="B21" s="63"/>
      <c r="C21" s="116" t="str">
        <f>IF(TRATAMENTO!D58="","",TRATAMENTO!D58)</f>
        <v/>
      </c>
      <c r="D21" s="116" t="str">
        <f>IF(TRATAMENTO!E58="","",TRATAMENTO!E58)</f>
        <v/>
      </c>
      <c r="E21" s="116" t="str">
        <f>IF(TRATAMENTO!I58="","",TRATAMENTO!I58)</f>
        <v/>
      </c>
      <c r="F21" s="148"/>
      <c r="G21" s="148"/>
      <c r="H21" s="64"/>
      <c r="I21" s="64"/>
      <c r="J21" s="64"/>
    </row>
    <row r="22" spans="1:10" s="66" customFormat="1" ht="177.75" customHeight="1" x14ac:dyDescent="0.25">
      <c r="A22" s="66">
        <v>0</v>
      </c>
      <c r="B22" s="63"/>
      <c r="C22" s="116" t="str">
        <f>IF(TRATAMENTO!D59="","",TRATAMENTO!D59)</f>
        <v/>
      </c>
      <c r="D22" s="116" t="str">
        <f>IF(TRATAMENTO!E59="","",TRATAMENTO!E59)</f>
        <v/>
      </c>
      <c r="E22" s="116" t="str">
        <f>IF(TRATAMENTO!I59="","",TRATAMENTO!I59)</f>
        <v/>
      </c>
      <c r="F22" s="148"/>
      <c r="G22" s="148"/>
      <c r="H22" s="64"/>
      <c r="I22" s="64"/>
      <c r="J22" s="64"/>
    </row>
    <row r="23" spans="1:10" ht="177.75" customHeight="1" x14ac:dyDescent="0.25">
      <c r="A23">
        <v>0</v>
      </c>
      <c r="B23" s="63"/>
      <c r="C23" s="116" t="str">
        <f>IF(TRATAMENTO!D60="","",TRATAMENTO!D60)</f>
        <v/>
      </c>
      <c r="D23" s="116" t="str">
        <f>IF(TRATAMENTO!E60="","",TRATAMENTO!E60)</f>
        <v/>
      </c>
      <c r="E23" s="116" t="str">
        <f>IF(TRATAMENTO!I60="","",TRATAMENTO!I60)</f>
        <v/>
      </c>
      <c r="F23" s="148"/>
      <c r="G23" s="148"/>
      <c r="H23" s="64"/>
      <c r="I23" s="64"/>
      <c r="J23" s="64"/>
    </row>
    <row r="24" spans="1:10" ht="177.75" customHeight="1" x14ac:dyDescent="0.25">
      <c r="A24">
        <v>0</v>
      </c>
      <c r="B24" s="63"/>
      <c r="C24" s="116" t="str">
        <f>IF(TRATAMENTO!D61="","",TRATAMENTO!D61)</f>
        <v/>
      </c>
      <c r="D24" s="116" t="str">
        <f>IF(TRATAMENTO!E61="","",TRATAMENTO!E61)</f>
        <v/>
      </c>
      <c r="E24" s="116" t="str">
        <f>IF(TRATAMENTO!I61="","",TRATAMENTO!I61)</f>
        <v/>
      </c>
      <c r="F24" s="148"/>
      <c r="G24" s="148"/>
      <c r="H24" s="64"/>
      <c r="I24" s="64"/>
      <c r="J24" s="64"/>
    </row>
    <row r="25" spans="1:10" ht="177.75" customHeight="1" x14ac:dyDescent="0.25">
      <c r="A25">
        <v>0</v>
      </c>
      <c r="B25" s="63"/>
      <c r="C25" s="116" t="str">
        <f>IF(TRATAMENTO!D62="","",TRATAMENTO!D62)</f>
        <v/>
      </c>
      <c r="D25" s="116" t="str">
        <f>IF(TRATAMENTO!E62="","",TRATAMENTO!E62)</f>
        <v/>
      </c>
      <c r="E25" s="116" t="str">
        <f>IF(TRATAMENTO!I62="","",TRATAMENTO!I62)</f>
        <v/>
      </c>
      <c r="F25" s="148"/>
      <c r="G25" s="148"/>
      <c r="H25" s="64"/>
      <c r="I25" s="64"/>
      <c r="J25" s="64"/>
    </row>
    <row r="26" spans="1:10" ht="177.75" customHeight="1" x14ac:dyDescent="0.25">
      <c r="A26">
        <v>0</v>
      </c>
      <c r="B26" s="63"/>
      <c r="C26" s="116" t="str">
        <f>IF(TRATAMENTO!D63="","",TRATAMENTO!D63)</f>
        <v/>
      </c>
      <c r="D26" s="116" t="str">
        <f>IF(TRATAMENTO!E63="","",TRATAMENTO!E63)</f>
        <v/>
      </c>
      <c r="E26" s="116" t="str">
        <f>IF(TRATAMENTO!I63="","",TRATAMENTO!I63)</f>
        <v/>
      </c>
      <c r="F26" s="148"/>
      <c r="G26" s="148"/>
      <c r="H26" s="64"/>
      <c r="I26" s="64"/>
      <c r="J26" s="64"/>
    </row>
    <row r="27" spans="1:10" ht="177.75" customHeight="1" x14ac:dyDescent="0.25">
      <c r="A27">
        <v>0</v>
      </c>
      <c r="B27" s="63"/>
      <c r="C27" s="116" t="str">
        <f>IF(TRATAMENTO!D64="","",TRATAMENTO!D64)</f>
        <v/>
      </c>
      <c r="D27" s="116" t="str">
        <f>IF(TRATAMENTO!E64="","",TRATAMENTO!E64)</f>
        <v/>
      </c>
      <c r="E27" s="116" t="str">
        <f>IF(TRATAMENTO!I64="","",TRATAMENTO!I64)</f>
        <v/>
      </c>
      <c r="F27" s="148"/>
      <c r="G27" s="148"/>
      <c r="H27" s="64"/>
      <c r="I27" s="64"/>
      <c r="J27" s="64"/>
    </row>
    <row r="28" spans="1:10" s="19" customFormat="1" ht="15.75" x14ac:dyDescent="0.25">
      <c r="B28" s="42"/>
      <c r="D28" s="117"/>
      <c r="E28" s="117"/>
      <c r="F28" s="117"/>
      <c r="G28" s="117"/>
    </row>
  </sheetData>
  <sheetProtection algorithmName="SHA-512" hashValue="lEFPix3pfqj0/Lx0nukZDD6Wb6ulCoRhvJvEAlNizKaRL2+h6DIdyGOCNW0PcVI8CCjhB79A0Cj1+yegRrTtQA==" saltValue="/5oJ4pzPXlublJO6TNMtSA==" spinCount="100000" sheet="1" objects="1" scenarios="1"/>
  <autoFilter ref="B7:B27" xr:uid="{00000000-0009-0000-0000-000007000000}"/>
  <mergeCells count="13">
    <mergeCell ref="C1:D3"/>
    <mergeCell ref="E1:J3"/>
    <mergeCell ref="E4:H4"/>
    <mergeCell ref="I4:J4"/>
    <mergeCell ref="C5:J5"/>
    <mergeCell ref="H6:H7"/>
    <mergeCell ref="I6:I7"/>
    <mergeCell ref="J6:J7"/>
    <mergeCell ref="B6:B7"/>
    <mergeCell ref="C6:C7"/>
    <mergeCell ref="D6:D7"/>
    <mergeCell ref="E6:E7"/>
    <mergeCell ref="F6:G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77"/>
  <sheetViews>
    <sheetView showGridLines="0" topLeftCell="B1" zoomScale="80" zoomScaleNormal="80" workbookViewId="0">
      <pane xSplit="5" ySplit="6" topLeftCell="G7" activePane="bottomRight" state="frozen"/>
      <selection activeCell="B1" sqref="B1"/>
      <selection pane="topRight" activeCell="G1" sqref="G1"/>
      <selection pane="bottomLeft" activeCell="B7" sqref="B7"/>
      <selection pane="bottomRight" activeCell="L7" sqref="L7"/>
    </sheetView>
  </sheetViews>
  <sheetFormatPr defaultColWidth="8.7109375" defaultRowHeight="15" x14ac:dyDescent="0.25"/>
  <cols>
    <col min="1" max="1" width="11.5703125" hidden="1" customWidth="1"/>
    <col min="2" max="2" width="13.85546875" customWidth="1"/>
    <col min="3" max="4" width="25.85546875" customWidth="1"/>
    <col min="5" max="5" width="40.5703125" customWidth="1"/>
    <col min="6" max="6" width="27.5703125" customWidth="1"/>
    <col min="7" max="7" width="40.85546875" customWidth="1"/>
    <col min="8" max="9" width="12.85546875" customWidth="1"/>
    <col min="10" max="10" width="40.85546875" customWidth="1"/>
    <col min="11" max="11" width="30.85546875" customWidth="1"/>
    <col min="12" max="12" width="24.7109375" customWidth="1"/>
  </cols>
  <sheetData>
    <row r="1" spans="1:12" ht="15" customHeight="1" x14ac:dyDescent="0.25">
      <c r="B1" s="118"/>
      <c r="C1" s="20"/>
      <c r="D1" s="225" t="str">
        <f>"Processo: " &amp; CONTEXTO!B5</f>
        <v xml:space="preserve">Processo: </v>
      </c>
      <c r="E1" s="225"/>
      <c r="F1" s="225"/>
      <c r="G1" s="20"/>
      <c r="H1" s="20"/>
      <c r="I1" s="20"/>
      <c r="J1" s="20"/>
      <c r="K1" s="20"/>
      <c r="L1" s="20"/>
    </row>
    <row r="2" spans="1:12" ht="15" customHeight="1" x14ac:dyDescent="0.25">
      <c r="B2" s="118"/>
      <c r="C2" s="20"/>
      <c r="D2" s="225"/>
      <c r="E2" s="225"/>
      <c r="F2" s="225"/>
      <c r="G2" s="20"/>
      <c r="H2" s="20"/>
      <c r="I2" s="20"/>
      <c r="J2" s="20"/>
      <c r="K2" s="20"/>
      <c r="L2" s="20"/>
    </row>
    <row r="3" spans="1:12" ht="15.75" customHeight="1" x14ac:dyDescent="0.25">
      <c r="B3" s="118"/>
      <c r="C3" s="20"/>
      <c r="D3" s="225"/>
      <c r="E3" s="225"/>
      <c r="F3" s="225"/>
      <c r="G3" s="20"/>
      <c r="H3" s="20"/>
      <c r="I3" s="20"/>
      <c r="J3" s="20"/>
      <c r="K3" s="20"/>
      <c r="L3" s="20"/>
    </row>
    <row r="4" spans="1:12" ht="33.75" customHeight="1" x14ac:dyDescent="0.25">
      <c r="B4" s="119"/>
      <c r="C4" s="120"/>
      <c r="D4" s="120"/>
      <c r="E4" s="121"/>
      <c r="F4" s="228" t="s">
        <v>170</v>
      </c>
      <c r="G4" s="228"/>
      <c r="H4" s="228"/>
      <c r="I4" s="228"/>
      <c r="J4" s="228"/>
      <c r="K4" s="228" t="s">
        <v>171</v>
      </c>
      <c r="L4" s="228"/>
    </row>
    <row r="5" spans="1:12" ht="21.75" customHeight="1" x14ac:dyDescent="0.25">
      <c r="B5" s="229" t="s">
        <v>89</v>
      </c>
      <c r="C5" s="230" t="str">
        <f>RISCOS!B6</f>
        <v>Etapas do Processo (1)</v>
      </c>
      <c r="D5" s="230" t="s">
        <v>76</v>
      </c>
      <c r="E5" s="230" t="e">
        <f>#REF!</f>
        <v>#REF!</v>
      </c>
      <c r="F5" s="230" t="e">
        <f>#REF!</f>
        <v>#REF!</v>
      </c>
      <c r="G5" s="230" t="s">
        <v>181</v>
      </c>
      <c r="H5" s="230" t="s">
        <v>175</v>
      </c>
      <c r="I5" s="230"/>
      <c r="J5" s="231" t="s">
        <v>182</v>
      </c>
      <c r="K5" s="230" t="s">
        <v>183</v>
      </c>
      <c r="L5" s="230" t="s">
        <v>184</v>
      </c>
    </row>
    <row r="6" spans="1:12" ht="37.5" x14ac:dyDescent="0.25">
      <c r="B6" s="229"/>
      <c r="C6" s="230"/>
      <c r="D6" s="230"/>
      <c r="E6" s="230"/>
      <c r="F6" s="230"/>
      <c r="G6" s="230"/>
      <c r="H6" s="122" t="s">
        <v>185</v>
      </c>
      <c r="I6" s="122" t="s">
        <v>186</v>
      </c>
      <c r="J6" s="231"/>
      <c r="K6" s="231"/>
      <c r="L6" s="231"/>
    </row>
    <row r="7" spans="1:12" ht="31.5" customHeight="1" x14ac:dyDescent="0.25">
      <c r="A7" t="s">
        <v>101</v>
      </c>
      <c r="B7" s="123" t="str">
        <f>IF(RISCOS!$T$9=0,"",RISCOS!$T$9)</f>
        <v/>
      </c>
      <c r="C7" s="227" t="str">
        <f>IF(RISCOS!B9="","",RISCOS!B9)</f>
        <v>Etapa 01</v>
      </c>
      <c r="D7" s="227" t="str">
        <f>RISCOS!D9</f>
        <v>R01 - [Etapa/Atividade de Execução + Deficiente, inadequado, inconsistente]</v>
      </c>
      <c r="E7" s="124" t="e">
        <f>IF(#REF!="","",#REF!)</f>
        <v>#REF!</v>
      </c>
      <c r="F7" s="124" t="e">
        <f>IF(#REF!="","",#REF!)</f>
        <v>#REF!</v>
      </c>
      <c r="G7" s="124" t="e">
        <f>IF(#REF!="","",#REF!)</f>
        <v>#REF!</v>
      </c>
      <c r="H7" s="125"/>
      <c r="I7" s="126"/>
      <c r="J7" s="126"/>
      <c r="K7" s="126"/>
      <c r="L7" s="125"/>
    </row>
    <row r="8" spans="1:12" ht="31.5" customHeight="1" x14ac:dyDescent="0.25">
      <c r="A8" t="s">
        <v>101</v>
      </c>
      <c r="B8" s="127" t="str">
        <f>IF(RISCOS!$T$9=0,"",RISCOS!$T$9)</f>
        <v/>
      </c>
      <c r="C8" s="227"/>
      <c r="D8" s="227"/>
      <c r="E8" s="124" t="e">
        <f>IF(#REF!="","",#REF!)</f>
        <v>#REF!</v>
      </c>
      <c r="F8" s="124" t="e">
        <f>IF(#REF!="","",#REF!)</f>
        <v>#REF!</v>
      </c>
      <c r="G8" s="124" t="e">
        <f>IF(#REF!="","",#REF!)</f>
        <v>#REF!</v>
      </c>
      <c r="H8" s="126"/>
      <c r="I8" s="126"/>
      <c r="J8" s="126"/>
      <c r="K8" s="126"/>
      <c r="L8" s="126"/>
    </row>
    <row r="9" spans="1:12" ht="31.5" customHeight="1" x14ac:dyDescent="0.25">
      <c r="A9" t="s">
        <v>101</v>
      </c>
      <c r="B9" s="127" t="str">
        <f>IF(RISCOS!$T$9=0,"",RISCOS!$T$9)</f>
        <v/>
      </c>
      <c r="C9" s="227"/>
      <c r="D9" s="227"/>
      <c r="E9" s="124" t="e">
        <f>IF(#REF!="","",#REF!)</f>
        <v>#REF!</v>
      </c>
      <c r="F9" s="124" t="e">
        <f>IF(#REF!="","",#REF!)</f>
        <v>#REF!</v>
      </c>
      <c r="G9" s="124" t="e">
        <f>IF(#REF!="","",#REF!)</f>
        <v>#REF!</v>
      </c>
      <c r="H9" s="126"/>
      <c r="I9" s="126"/>
      <c r="J9" s="126"/>
      <c r="K9" s="126"/>
      <c r="L9" s="126"/>
    </row>
    <row r="10" spans="1:12" ht="31.5" customHeight="1" x14ac:dyDescent="0.25">
      <c r="A10" t="s">
        <v>101</v>
      </c>
      <c r="B10" s="127" t="str">
        <f>IF(RISCOS!$T$9=0,"",RISCOS!$T$9)</f>
        <v/>
      </c>
      <c r="C10" s="227"/>
      <c r="D10" s="227"/>
      <c r="E10" s="124" t="e">
        <f>IF(#REF!="","",#REF!)</f>
        <v>#REF!</v>
      </c>
      <c r="F10" s="124" t="e">
        <f>IF(#REF!="","",#REF!)</f>
        <v>#REF!</v>
      </c>
      <c r="G10" s="124" t="e">
        <f>IF(#REF!="","",#REF!)</f>
        <v>#REF!</v>
      </c>
      <c r="H10" s="126"/>
      <c r="I10" s="126"/>
      <c r="J10" s="126"/>
      <c r="K10" s="126"/>
      <c r="L10" s="126"/>
    </row>
    <row r="11" spans="1:12" ht="31.5" customHeight="1" x14ac:dyDescent="0.25">
      <c r="A11" t="s">
        <v>101</v>
      </c>
      <c r="B11" s="128" t="str">
        <f>IF(RISCOS!$T$9=0,"",RISCOS!$T$9)</f>
        <v/>
      </c>
      <c r="C11" s="227"/>
      <c r="D11" s="227"/>
      <c r="E11" s="124" t="e">
        <f>IF(#REF!="","",#REF!)</f>
        <v>#REF!</v>
      </c>
      <c r="F11" s="124" t="e">
        <f>IF(#REF!="","",#REF!)</f>
        <v>#REF!</v>
      </c>
      <c r="G11" s="124" t="e">
        <f>IF(#REF!="","",#REF!)</f>
        <v>#REF!</v>
      </c>
      <c r="H11" s="126"/>
      <c r="I11" s="126"/>
      <c r="J11" s="126"/>
      <c r="K11" s="126"/>
      <c r="L11" s="126"/>
    </row>
    <row r="12" spans="1:12" ht="31.5" customHeight="1" x14ac:dyDescent="0.25">
      <c r="A12" t="s">
        <v>101</v>
      </c>
      <c r="B12" s="127" t="str">
        <f>IF(RISCOS!$T$9=0,"",RISCOS!$T$9)</f>
        <v/>
      </c>
      <c r="C12" s="227"/>
      <c r="D12" s="227"/>
      <c r="E12" s="124" t="e">
        <f>IF(#REF!="","",#REF!)</f>
        <v>#REF!</v>
      </c>
      <c r="F12" s="124" t="e">
        <f>IF(#REF!="","",#REF!)</f>
        <v>#REF!</v>
      </c>
      <c r="G12" s="124" t="e">
        <f>IF(#REF!="","",#REF!)</f>
        <v>#REF!</v>
      </c>
      <c r="H12" s="126"/>
      <c r="I12" s="126"/>
      <c r="J12" s="126"/>
      <c r="K12" s="126"/>
      <c r="L12" s="126"/>
    </row>
    <row r="13" spans="1:12" ht="31.5" customHeight="1" x14ac:dyDescent="0.25">
      <c r="A13" t="s">
        <v>101</v>
      </c>
      <c r="B13" s="127" t="str">
        <f>IF(RISCOS!$T$9=0,"",RISCOS!$T$9)</f>
        <v/>
      </c>
      <c r="C13" s="227"/>
      <c r="D13" s="227"/>
      <c r="E13" s="124" t="e">
        <f>IF(#REF!="","",#REF!)</f>
        <v>#REF!</v>
      </c>
      <c r="F13" s="124" t="e">
        <f>IF(#REF!="","",#REF!)</f>
        <v>#REF!</v>
      </c>
      <c r="G13" s="124" t="e">
        <f>IF(#REF!="","",#REF!)</f>
        <v>#REF!</v>
      </c>
      <c r="H13" s="126"/>
      <c r="I13" s="126"/>
      <c r="J13" s="126"/>
      <c r="K13" s="126"/>
      <c r="L13" s="126"/>
    </row>
    <row r="14" spans="1:12" ht="31.5" customHeight="1" x14ac:dyDescent="0.25">
      <c r="A14" t="s">
        <v>101</v>
      </c>
      <c r="B14" s="127" t="str">
        <f>IF(RISCOS!$T$9=0,"",RISCOS!$T$9)</f>
        <v/>
      </c>
      <c r="C14" s="227"/>
      <c r="D14" s="227"/>
      <c r="E14" s="124" t="e">
        <f>IF(#REF!="","",#REF!)</f>
        <v>#REF!</v>
      </c>
      <c r="F14" s="124" t="e">
        <f>IF(#REF!="","",#REF!)</f>
        <v>#REF!</v>
      </c>
      <c r="G14" s="124" t="e">
        <f>IF(#REF!="","",#REF!)</f>
        <v>#REF!</v>
      </c>
      <c r="H14" s="126"/>
      <c r="I14" s="126"/>
      <c r="J14" s="126"/>
      <c r="K14" s="126"/>
      <c r="L14" s="126"/>
    </row>
    <row r="15" spans="1:12" ht="31.5" customHeight="1" x14ac:dyDescent="0.25">
      <c r="A15" t="s">
        <v>101</v>
      </c>
      <c r="B15" s="127" t="str">
        <f>IF(RISCOS!$T$9=0,"",RISCOS!$T$9)</f>
        <v/>
      </c>
      <c r="C15" s="227"/>
      <c r="D15" s="227"/>
      <c r="E15" s="124" t="e">
        <f>IF(#REF!="","",#REF!)</f>
        <v>#REF!</v>
      </c>
      <c r="F15" s="124" t="e">
        <f>IF(#REF!="","",#REF!)</f>
        <v>#REF!</v>
      </c>
      <c r="G15" s="124" t="e">
        <f>IF(#REF!="","",#REF!)</f>
        <v>#REF!</v>
      </c>
      <c r="H15" s="126"/>
      <c r="I15" s="126"/>
      <c r="J15" s="126"/>
      <c r="K15" s="126"/>
      <c r="L15" s="126"/>
    </row>
    <row r="16" spans="1:12" ht="31.5" customHeight="1" x14ac:dyDescent="0.25">
      <c r="A16" t="s">
        <v>101</v>
      </c>
      <c r="B16" s="127" t="str">
        <f>IF(RISCOS!$T$9=0,"",RISCOS!$T$9)</f>
        <v/>
      </c>
      <c r="C16" s="227"/>
      <c r="D16" s="227"/>
      <c r="E16" s="124" t="e">
        <f>IF(#REF!="","",#REF!)</f>
        <v>#REF!</v>
      </c>
      <c r="F16" s="124" t="e">
        <f>IF(#REF!="","",#REF!)</f>
        <v>#REF!</v>
      </c>
      <c r="G16" s="124" t="e">
        <f>IF(#REF!="","",#REF!)</f>
        <v>#REF!</v>
      </c>
      <c r="H16" s="126"/>
      <c r="I16" s="126"/>
      <c r="J16" s="126"/>
      <c r="K16" s="126"/>
      <c r="L16" s="126"/>
    </row>
    <row r="17" spans="1:12" ht="31.5" customHeight="1" x14ac:dyDescent="0.25">
      <c r="A17" t="s">
        <v>101</v>
      </c>
      <c r="B17" s="123" t="str">
        <f>IF(RISCOS!$T$19=0,"",RISCOS!$T$19)</f>
        <v/>
      </c>
      <c r="C17" s="227" t="str">
        <f>IF(RISCOS!B19="","",RISCOS!B19)</f>
        <v/>
      </c>
      <c r="D17" s="227" t="str">
        <f>RISCOS!D19</f>
        <v>R02 - [Etapa/Atividade de Execução + Deficiente, inadequado, inconsistente]</v>
      </c>
      <c r="E17" s="124" t="e">
        <f>IF(#REF!="","",#REF!)</f>
        <v>#REF!</v>
      </c>
      <c r="F17" s="124" t="e">
        <f>IF(#REF!="","",#REF!)</f>
        <v>#REF!</v>
      </c>
      <c r="G17" s="124" t="e">
        <f>IF(#REF!="","",#REF!)</f>
        <v>#REF!</v>
      </c>
      <c r="H17" s="126"/>
      <c r="I17" s="126"/>
      <c r="J17" s="126"/>
      <c r="K17" s="126"/>
      <c r="L17" s="126"/>
    </row>
    <row r="18" spans="1:12" ht="31.5" customHeight="1" x14ac:dyDescent="0.25">
      <c r="A18" t="s">
        <v>101</v>
      </c>
      <c r="B18" s="127" t="str">
        <f>IF(RISCOS!$T$19=0,"",RISCOS!$T$19)</f>
        <v/>
      </c>
      <c r="C18" s="227"/>
      <c r="D18" s="227"/>
      <c r="E18" s="124" t="e">
        <f>IF(#REF!="","",#REF!)</f>
        <v>#REF!</v>
      </c>
      <c r="F18" s="124" t="e">
        <f>IF(#REF!="","",#REF!)</f>
        <v>#REF!</v>
      </c>
      <c r="G18" s="124" t="e">
        <f>IF(#REF!="","",#REF!)</f>
        <v>#REF!</v>
      </c>
      <c r="H18" s="126"/>
      <c r="I18" s="126"/>
      <c r="J18" s="126"/>
      <c r="K18" s="126"/>
      <c r="L18" s="126"/>
    </row>
    <row r="19" spans="1:12" ht="31.5" customHeight="1" x14ac:dyDescent="0.25">
      <c r="A19" t="s">
        <v>101</v>
      </c>
      <c r="B19" s="127" t="str">
        <f>IF(RISCOS!$T$19=0,"",RISCOS!$T$19)</f>
        <v/>
      </c>
      <c r="C19" s="227"/>
      <c r="D19" s="227"/>
      <c r="E19" s="124" t="e">
        <f>IF(#REF!="","",#REF!)</f>
        <v>#REF!</v>
      </c>
      <c r="F19" s="124" t="e">
        <f>IF(#REF!="","",#REF!)</f>
        <v>#REF!</v>
      </c>
      <c r="G19" s="124" t="e">
        <f>IF(#REF!="","",#REF!)</f>
        <v>#REF!</v>
      </c>
      <c r="H19" s="126"/>
      <c r="I19" s="126"/>
      <c r="J19" s="126"/>
      <c r="K19" s="126"/>
      <c r="L19" s="126"/>
    </row>
    <row r="20" spans="1:12" ht="31.5" customHeight="1" x14ac:dyDescent="0.25">
      <c r="A20" t="s">
        <v>101</v>
      </c>
      <c r="B20" s="127" t="str">
        <f>IF(RISCOS!$T$19=0,"",RISCOS!$T$19)</f>
        <v/>
      </c>
      <c r="C20" s="227"/>
      <c r="D20" s="227"/>
      <c r="E20" s="124" t="e">
        <f>IF(#REF!="","",#REF!)</f>
        <v>#REF!</v>
      </c>
      <c r="F20" s="124" t="e">
        <f>IF(#REF!="","",#REF!)</f>
        <v>#REF!</v>
      </c>
      <c r="G20" s="124" t="e">
        <f>IF(#REF!="","",#REF!)</f>
        <v>#REF!</v>
      </c>
      <c r="H20" s="126"/>
      <c r="I20" s="126"/>
      <c r="J20" s="126"/>
      <c r="K20" s="126"/>
      <c r="L20" s="126"/>
    </row>
    <row r="21" spans="1:12" ht="31.5" customHeight="1" x14ac:dyDescent="0.25">
      <c r="A21" t="s">
        <v>101</v>
      </c>
      <c r="B21" s="128" t="str">
        <f>IF(RISCOS!$T$19=0,"",RISCOS!$T$19)</f>
        <v/>
      </c>
      <c r="C21" s="227"/>
      <c r="D21" s="227"/>
      <c r="E21" s="124" t="e">
        <f>IF(#REF!="","",#REF!)</f>
        <v>#REF!</v>
      </c>
      <c r="F21" s="124" t="e">
        <f>IF(#REF!="","",#REF!)</f>
        <v>#REF!</v>
      </c>
      <c r="G21" s="124" t="e">
        <f>IF(#REF!="","",#REF!)</f>
        <v>#REF!</v>
      </c>
      <c r="H21" s="126"/>
      <c r="I21" s="126"/>
      <c r="J21" s="126"/>
      <c r="K21" s="126"/>
      <c r="L21" s="126"/>
    </row>
    <row r="22" spans="1:12" ht="31.5" customHeight="1" x14ac:dyDescent="0.25">
      <c r="A22" t="s">
        <v>101</v>
      </c>
      <c r="B22" s="127" t="str">
        <f>IF(RISCOS!$T$19=0,"",RISCOS!$T$19)</f>
        <v/>
      </c>
      <c r="C22" s="227"/>
      <c r="D22" s="227"/>
      <c r="E22" s="124" t="e">
        <f>IF(#REF!="","",#REF!)</f>
        <v>#REF!</v>
      </c>
      <c r="F22" s="124" t="e">
        <f>IF(#REF!="","",#REF!)</f>
        <v>#REF!</v>
      </c>
      <c r="G22" s="124" t="e">
        <f>IF(#REF!="","",#REF!)</f>
        <v>#REF!</v>
      </c>
      <c r="H22" s="126"/>
      <c r="I22" s="126"/>
      <c r="J22" s="126"/>
      <c r="K22" s="126"/>
      <c r="L22" s="126"/>
    </row>
    <row r="23" spans="1:12" ht="31.5" customHeight="1" x14ac:dyDescent="0.25">
      <c r="A23" t="s">
        <v>101</v>
      </c>
      <c r="B23" s="127" t="str">
        <f>IF(RISCOS!$T$19=0,"",RISCOS!$T$19)</f>
        <v/>
      </c>
      <c r="C23" s="227"/>
      <c r="D23" s="227"/>
      <c r="E23" s="124" t="e">
        <f>IF(#REF!="","",#REF!)</f>
        <v>#REF!</v>
      </c>
      <c r="F23" s="124" t="e">
        <f>IF(#REF!="","",#REF!)</f>
        <v>#REF!</v>
      </c>
      <c r="G23" s="124" t="e">
        <f>IF(#REF!="","",#REF!)</f>
        <v>#REF!</v>
      </c>
      <c r="H23" s="126"/>
      <c r="I23" s="126"/>
      <c r="J23" s="126"/>
      <c r="K23" s="126"/>
      <c r="L23" s="126"/>
    </row>
    <row r="24" spans="1:12" ht="31.5" customHeight="1" x14ac:dyDescent="0.25">
      <c r="A24" t="s">
        <v>101</v>
      </c>
      <c r="B24" s="127" t="str">
        <f>IF(RISCOS!$T$19=0,"",RISCOS!$T$19)</f>
        <v/>
      </c>
      <c r="C24" s="227"/>
      <c r="D24" s="227"/>
      <c r="E24" s="124" t="e">
        <f>IF(#REF!="","",#REF!)</f>
        <v>#REF!</v>
      </c>
      <c r="F24" s="124" t="e">
        <f>IF(#REF!="","",#REF!)</f>
        <v>#REF!</v>
      </c>
      <c r="G24" s="124" t="e">
        <f>IF(#REF!="","",#REF!)</f>
        <v>#REF!</v>
      </c>
      <c r="H24" s="126"/>
      <c r="I24" s="126"/>
      <c r="J24" s="126"/>
      <c r="K24" s="126"/>
      <c r="L24" s="126"/>
    </row>
    <row r="25" spans="1:12" ht="31.5" customHeight="1" x14ac:dyDescent="0.25">
      <c r="A25" t="s">
        <v>101</v>
      </c>
      <c r="B25" s="127" t="str">
        <f>IF(RISCOS!$T$19=0,"",RISCOS!$T$19)</f>
        <v/>
      </c>
      <c r="C25" s="227"/>
      <c r="D25" s="227"/>
      <c r="E25" s="124" t="e">
        <f>IF(#REF!="","",#REF!)</f>
        <v>#REF!</v>
      </c>
      <c r="F25" s="124" t="e">
        <f>IF(#REF!="","",#REF!)</f>
        <v>#REF!</v>
      </c>
      <c r="G25" s="124" t="e">
        <f>IF(#REF!="","",#REF!)</f>
        <v>#REF!</v>
      </c>
      <c r="H25" s="126"/>
      <c r="I25" s="126"/>
      <c r="J25" s="126"/>
      <c r="K25" s="126"/>
      <c r="L25" s="126"/>
    </row>
    <row r="26" spans="1:12" ht="31.5" customHeight="1" x14ac:dyDescent="0.25">
      <c r="A26" t="s">
        <v>101</v>
      </c>
      <c r="B26" s="129" t="str">
        <f>IF(RISCOS!$T$19=0,"",RISCOS!$T$19)</f>
        <v/>
      </c>
      <c r="C26" s="227"/>
      <c r="D26" s="227"/>
      <c r="E26" s="124" t="e">
        <f>IF(#REF!="","",#REF!)</f>
        <v>#REF!</v>
      </c>
      <c r="F26" s="124" t="e">
        <f>IF(#REF!="","",#REF!)</f>
        <v>#REF!</v>
      </c>
      <c r="G26" s="124" t="e">
        <f>IF(#REF!="","",#REF!)</f>
        <v>#REF!</v>
      </c>
      <c r="H26" s="126"/>
      <c r="I26" s="126"/>
      <c r="J26" s="126"/>
      <c r="K26" s="126"/>
      <c r="L26" s="126"/>
    </row>
    <row r="27" spans="1:12" ht="31.5" customHeight="1" x14ac:dyDescent="0.25">
      <c r="A27" t="s">
        <v>101</v>
      </c>
      <c r="B27" s="123" t="str">
        <f>IF(RISCOS!$T$29=0,"",RISCOS!$T$29)</f>
        <v/>
      </c>
      <c r="C27" s="227" t="str">
        <f>IF(RISCOS!B29="","",RISCOS!B29)</f>
        <v/>
      </c>
      <c r="D27" s="227" t="str">
        <f>RISCOS!D29</f>
        <v>R03 - [Etapa/Atividade de Execução + Deficiente, inadequado, inconsistente]</v>
      </c>
      <c r="E27" s="124" t="e">
        <f>IF(#REF!="","",#REF!)</f>
        <v>#REF!</v>
      </c>
      <c r="F27" s="124" t="e">
        <f>IF(#REF!="","",#REF!)</f>
        <v>#REF!</v>
      </c>
      <c r="G27" s="124" t="e">
        <f>IF(#REF!="","",#REF!)</f>
        <v>#REF!</v>
      </c>
      <c r="H27" s="126"/>
      <c r="I27" s="126"/>
      <c r="J27" s="126"/>
      <c r="K27" s="126"/>
      <c r="L27" s="126"/>
    </row>
    <row r="28" spans="1:12" ht="31.5" customHeight="1" x14ac:dyDescent="0.25">
      <c r="A28" t="s">
        <v>101</v>
      </c>
      <c r="B28" s="127" t="str">
        <f>IF(RISCOS!$T$29=0,"",RISCOS!$T$29)</f>
        <v/>
      </c>
      <c r="C28" s="227"/>
      <c r="D28" s="227"/>
      <c r="E28" s="124" t="e">
        <f>IF(#REF!="","",#REF!)</f>
        <v>#REF!</v>
      </c>
      <c r="F28" s="124" t="e">
        <f>IF(#REF!="","",#REF!)</f>
        <v>#REF!</v>
      </c>
      <c r="G28" s="124" t="e">
        <f>IF(#REF!="","",#REF!)</f>
        <v>#REF!</v>
      </c>
      <c r="H28" s="126"/>
      <c r="I28" s="126"/>
      <c r="J28" s="126"/>
      <c r="K28" s="126"/>
      <c r="L28" s="126"/>
    </row>
    <row r="29" spans="1:12" ht="31.5" customHeight="1" x14ac:dyDescent="0.25">
      <c r="A29" t="s">
        <v>101</v>
      </c>
      <c r="B29" s="127" t="str">
        <f>IF(RISCOS!$T$29=0,"",RISCOS!$T$29)</f>
        <v/>
      </c>
      <c r="C29" s="227"/>
      <c r="D29" s="227"/>
      <c r="E29" s="124" t="e">
        <f>IF(#REF!="","",#REF!)</f>
        <v>#REF!</v>
      </c>
      <c r="F29" s="124" t="e">
        <f>IF(#REF!="","",#REF!)</f>
        <v>#REF!</v>
      </c>
      <c r="G29" s="124" t="e">
        <f>IF(#REF!="","",#REF!)</f>
        <v>#REF!</v>
      </c>
      <c r="H29" s="126"/>
      <c r="I29" s="126"/>
      <c r="J29" s="126"/>
      <c r="K29" s="126"/>
      <c r="L29" s="126"/>
    </row>
    <row r="30" spans="1:12" ht="31.5" customHeight="1" x14ac:dyDescent="0.25">
      <c r="A30" t="s">
        <v>101</v>
      </c>
      <c r="B30" s="127" t="str">
        <f>IF(RISCOS!$T$29=0,"",RISCOS!$T$29)</f>
        <v/>
      </c>
      <c r="C30" s="227"/>
      <c r="D30" s="227"/>
      <c r="E30" s="124" t="e">
        <f>IF(#REF!="","",#REF!)</f>
        <v>#REF!</v>
      </c>
      <c r="F30" s="124" t="e">
        <f>IF(#REF!="","",#REF!)</f>
        <v>#REF!</v>
      </c>
      <c r="G30" s="124" t="e">
        <f>IF(#REF!="","",#REF!)</f>
        <v>#REF!</v>
      </c>
      <c r="H30" s="126"/>
      <c r="I30" s="126"/>
      <c r="J30" s="126"/>
      <c r="K30" s="126"/>
      <c r="L30" s="126"/>
    </row>
    <row r="31" spans="1:12" ht="31.5" customHeight="1" x14ac:dyDescent="0.25">
      <c r="A31" t="s">
        <v>101</v>
      </c>
      <c r="B31" s="128" t="str">
        <f>IF(RISCOS!$T$29=0,"",RISCOS!$T$29)</f>
        <v/>
      </c>
      <c r="C31" s="227"/>
      <c r="D31" s="227"/>
      <c r="E31" s="124" t="e">
        <f>IF(#REF!="","",#REF!)</f>
        <v>#REF!</v>
      </c>
      <c r="F31" s="124" t="e">
        <f>IF(#REF!="","",#REF!)</f>
        <v>#REF!</v>
      </c>
      <c r="G31" s="124" t="e">
        <f>IF(#REF!="","",#REF!)</f>
        <v>#REF!</v>
      </c>
      <c r="H31" s="126"/>
      <c r="I31" s="126"/>
      <c r="J31" s="126"/>
      <c r="K31" s="126"/>
      <c r="L31" s="126"/>
    </row>
    <row r="32" spans="1:12" ht="31.5" customHeight="1" x14ac:dyDescent="0.25">
      <c r="A32" t="s">
        <v>101</v>
      </c>
      <c r="B32" s="127" t="str">
        <f>IF(RISCOS!$T$29=0,"",RISCOS!$T$29)</f>
        <v/>
      </c>
      <c r="C32" s="227"/>
      <c r="D32" s="227"/>
      <c r="E32" s="124" t="e">
        <f>IF(#REF!="","",#REF!)</f>
        <v>#REF!</v>
      </c>
      <c r="F32" s="124" t="e">
        <f>IF(#REF!="","",#REF!)</f>
        <v>#REF!</v>
      </c>
      <c r="G32" s="124" t="e">
        <f>IF(#REF!="","",#REF!)</f>
        <v>#REF!</v>
      </c>
      <c r="H32" s="126"/>
      <c r="I32" s="126"/>
      <c r="J32" s="126"/>
      <c r="K32" s="126"/>
      <c r="L32" s="126"/>
    </row>
    <row r="33" spans="1:12" ht="31.5" customHeight="1" x14ac:dyDescent="0.25">
      <c r="A33" t="s">
        <v>101</v>
      </c>
      <c r="B33" s="127" t="str">
        <f>IF(RISCOS!$T$29=0,"",RISCOS!$T$29)</f>
        <v/>
      </c>
      <c r="C33" s="227"/>
      <c r="D33" s="227"/>
      <c r="E33" s="124" t="e">
        <f>IF(#REF!="","",#REF!)</f>
        <v>#REF!</v>
      </c>
      <c r="F33" s="124" t="e">
        <f>IF(#REF!="","",#REF!)</f>
        <v>#REF!</v>
      </c>
      <c r="G33" s="124" t="e">
        <f>IF(#REF!="","",#REF!)</f>
        <v>#REF!</v>
      </c>
      <c r="H33" s="126"/>
      <c r="I33" s="126"/>
      <c r="J33" s="126"/>
      <c r="K33" s="126"/>
      <c r="L33" s="126"/>
    </row>
    <row r="34" spans="1:12" ht="31.5" customHeight="1" x14ac:dyDescent="0.25">
      <c r="A34" t="s">
        <v>101</v>
      </c>
      <c r="B34" s="127" t="str">
        <f>IF(RISCOS!$T$29=0,"",RISCOS!$T$29)</f>
        <v/>
      </c>
      <c r="C34" s="227"/>
      <c r="D34" s="227"/>
      <c r="E34" s="124" t="e">
        <f>IF(#REF!="","",#REF!)</f>
        <v>#REF!</v>
      </c>
      <c r="F34" s="124" t="e">
        <f>IF(#REF!="","",#REF!)</f>
        <v>#REF!</v>
      </c>
      <c r="G34" s="124" t="e">
        <f>IF(#REF!="","",#REF!)</f>
        <v>#REF!</v>
      </c>
      <c r="H34" s="126"/>
      <c r="I34" s="126"/>
      <c r="J34" s="126"/>
      <c r="K34" s="126"/>
      <c r="L34" s="126"/>
    </row>
    <row r="35" spans="1:12" ht="31.5" customHeight="1" x14ac:dyDescent="0.25">
      <c r="A35" t="s">
        <v>101</v>
      </c>
      <c r="B35" s="127" t="str">
        <f>IF(RISCOS!$T$29=0,"",RISCOS!$T$29)</f>
        <v/>
      </c>
      <c r="C35" s="227"/>
      <c r="D35" s="227"/>
      <c r="E35" s="124" t="e">
        <f>IF(#REF!="","",#REF!)</f>
        <v>#REF!</v>
      </c>
      <c r="F35" s="124" t="e">
        <f>IF(#REF!="","",#REF!)</f>
        <v>#REF!</v>
      </c>
      <c r="G35" s="124" t="e">
        <f>IF(#REF!="","",#REF!)</f>
        <v>#REF!</v>
      </c>
      <c r="H35" s="126"/>
      <c r="I35" s="126"/>
      <c r="J35" s="126"/>
      <c r="K35" s="126"/>
      <c r="L35" s="126"/>
    </row>
    <row r="36" spans="1:12" ht="31.5" customHeight="1" x14ac:dyDescent="0.25">
      <c r="A36" t="s">
        <v>101</v>
      </c>
      <c r="B36" s="129" t="str">
        <f>IF(RISCOS!$T$29=0,"",RISCOS!$T$29)</f>
        <v/>
      </c>
      <c r="C36" s="227"/>
      <c r="D36" s="227"/>
      <c r="E36" s="124" t="e">
        <f>IF(#REF!="","",#REF!)</f>
        <v>#REF!</v>
      </c>
      <c r="F36" s="124" t="e">
        <f>IF(#REF!="","",#REF!)</f>
        <v>#REF!</v>
      </c>
      <c r="G36" s="124" t="e">
        <f>IF(#REF!="","",#REF!)</f>
        <v>#REF!</v>
      </c>
      <c r="H36" s="126"/>
      <c r="I36" s="126"/>
      <c r="J36" s="126"/>
      <c r="K36" s="126"/>
      <c r="L36" s="126"/>
    </row>
    <row r="37" spans="1:12" ht="31.5" customHeight="1" x14ac:dyDescent="0.25">
      <c r="A37" t="s">
        <v>101</v>
      </c>
      <c r="B37" s="123" t="str">
        <f>IF(RISCOS!$T$39=0,"",RISCOS!$T$39)</f>
        <v/>
      </c>
      <c r="C37" s="227" t="str">
        <f>IF(RISCOS!B39="","",RISCOS!B39)</f>
        <v/>
      </c>
      <c r="D37" s="227" t="str">
        <f>RISCOS!D39</f>
        <v>R04 - [Etapa/Atividade de Execução + Deficiente, inadequado, inconsistente]</v>
      </c>
      <c r="E37" s="124" t="e">
        <f>IF(#REF!="","",#REF!)</f>
        <v>#REF!</v>
      </c>
      <c r="F37" s="124" t="e">
        <f>IF(#REF!="","",#REF!)</f>
        <v>#REF!</v>
      </c>
      <c r="G37" s="124" t="e">
        <f>IF(#REF!="","",#REF!)</f>
        <v>#REF!</v>
      </c>
      <c r="H37" s="126"/>
      <c r="I37" s="126"/>
      <c r="J37" s="126"/>
      <c r="K37" s="126"/>
      <c r="L37" s="126"/>
    </row>
    <row r="38" spans="1:12" ht="31.5" customHeight="1" x14ac:dyDescent="0.25">
      <c r="A38" t="s">
        <v>101</v>
      </c>
      <c r="B38" s="127" t="str">
        <f>IF(RISCOS!$T$39=0,"",RISCOS!$T$39)</f>
        <v/>
      </c>
      <c r="C38" s="227"/>
      <c r="D38" s="227"/>
      <c r="E38" s="124" t="e">
        <f>IF(#REF!="","",#REF!)</f>
        <v>#REF!</v>
      </c>
      <c r="F38" s="124" t="e">
        <f>IF(#REF!="","",#REF!)</f>
        <v>#REF!</v>
      </c>
      <c r="G38" s="124" t="e">
        <f>IF(#REF!="","",#REF!)</f>
        <v>#REF!</v>
      </c>
      <c r="H38" s="126"/>
      <c r="I38" s="126"/>
      <c r="J38" s="126"/>
      <c r="K38" s="126"/>
      <c r="L38" s="126"/>
    </row>
    <row r="39" spans="1:12" ht="31.5" customHeight="1" x14ac:dyDescent="0.25">
      <c r="A39" t="s">
        <v>101</v>
      </c>
      <c r="B39" s="127" t="str">
        <f>IF(RISCOS!$T$39=0,"",RISCOS!$T$39)</f>
        <v/>
      </c>
      <c r="C39" s="227"/>
      <c r="D39" s="227"/>
      <c r="E39" s="124" t="e">
        <f>IF(#REF!="","",#REF!)</f>
        <v>#REF!</v>
      </c>
      <c r="F39" s="124" t="e">
        <f>IF(#REF!="","",#REF!)</f>
        <v>#REF!</v>
      </c>
      <c r="G39" s="124" t="e">
        <f>IF(#REF!="","",#REF!)</f>
        <v>#REF!</v>
      </c>
      <c r="H39" s="126"/>
      <c r="I39" s="126"/>
      <c r="J39" s="126"/>
      <c r="K39" s="126"/>
      <c r="L39" s="126"/>
    </row>
    <row r="40" spans="1:12" ht="31.5" customHeight="1" x14ac:dyDescent="0.25">
      <c r="A40" t="s">
        <v>101</v>
      </c>
      <c r="B40" s="127" t="str">
        <f>IF(RISCOS!$T$39=0,"",RISCOS!$T$39)</f>
        <v/>
      </c>
      <c r="C40" s="227"/>
      <c r="D40" s="227"/>
      <c r="E40" s="124" t="e">
        <f>IF(#REF!="","",#REF!)</f>
        <v>#REF!</v>
      </c>
      <c r="F40" s="124" t="e">
        <f>IF(#REF!="","",#REF!)</f>
        <v>#REF!</v>
      </c>
      <c r="G40" s="124" t="e">
        <f>IF(#REF!="","",#REF!)</f>
        <v>#REF!</v>
      </c>
      <c r="H40" s="126"/>
      <c r="I40" s="126"/>
      <c r="J40" s="126"/>
      <c r="K40" s="126"/>
      <c r="L40" s="126"/>
    </row>
    <row r="41" spans="1:12" ht="31.5" customHeight="1" x14ac:dyDescent="0.25">
      <c r="A41" t="s">
        <v>101</v>
      </c>
      <c r="B41" s="128" t="str">
        <f>IF(RISCOS!$T$39=0,"",RISCOS!$T$39)</f>
        <v/>
      </c>
      <c r="C41" s="227"/>
      <c r="D41" s="227"/>
      <c r="E41" s="124" t="e">
        <f>IF(#REF!="","",#REF!)</f>
        <v>#REF!</v>
      </c>
      <c r="F41" s="124" t="e">
        <f>IF(#REF!="","",#REF!)</f>
        <v>#REF!</v>
      </c>
      <c r="G41" s="124" t="e">
        <f>IF(#REF!="","",#REF!)</f>
        <v>#REF!</v>
      </c>
      <c r="H41" s="126"/>
      <c r="I41" s="126"/>
      <c r="J41" s="126"/>
      <c r="K41" s="126"/>
      <c r="L41" s="126"/>
    </row>
    <row r="42" spans="1:12" ht="31.5" customHeight="1" x14ac:dyDescent="0.25">
      <c r="A42" t="s">
        <v>101</v>
      </c>
      <c r="B42" s="127" t="str">
        <f>IF(RISCOS!$T$39=0,"",RISCOS!$T$39)</f>
        <v/>
      </c>
      <c r="C42" s="227"/>
      <c r="D42" s="227"/>
      <c r="E42" s="124" t="e">
        <f>IF(#REF!="","",#REF!)</f>
        <v>#REF!</v>
      </c>
      <c r="F42" s="124" t="e">
        <f>IF(#REF!="","",#REF!)</f>
        <v>#REF!</v>
      </c>
      <c r="G42" s="124" t="e">
        <f>IF(#REF!="","",#REF!)</f>
        <v>#REF!</v>
      </c>
      <c r="H42" s="126"/>
      <c r="I42" s="126"/>
      <c r="J42" s="126"/>
      <c r="K42" s="126"/>
      <c r="L42" s="126"/>
    </row>
    <row r="43" spans="1:12" ht="31.5" customHeight="1" x14ac:dyDescent="0.25">
      <c r="A43" t="s">
        <v>101</v>
      </c>
      <c r="B43" s="127" t="str">
        <f>IF(RISCOS!$T$39=0,"",RISCOS!$T$39)</f>
        <v/>
      </c>
      <c r="C43" s="227"/>
      <c r="D43" s="227"/>
      <c r="E43" s="124" t="e">
        <f>IF(#REF!="","",#REF!)</f>
        <v>#REF!</v>
      </c>
      <c r="F43" s="124" t="e">
        <f>IF(#REF!="","",#REF!)</f>
        <v>#REF!</v>
      </c>
      <c r="G43" s="124" t="e">
        <f>IF(#REF!="","",#REF!)</f>
        <v>#REF!</v>
      </c>
      <c r="H43" s="126"/>
      <c r="I43" s="126"/>
      <c r="J43" s="126"/>
      <c r="K43" s="126"/>
      <c r="L43" s="126"/>
    </row>
    <row r="44" spans="1:12" ht="31.5" customHeight="1" x14ac:dyDescent="0.25">
      <c r="A44" t="s">
        <v>101</v>
      </c>
      <c r="B44" s="127" t="str">
        <f>IF(RISCOS!$T$39=0,"",RISCOS!$T$39)</f>
        <v/>
      </c>
      <c r="C44" s="227"/>
      <c r="D44" s="227"/>
      <c r="E44" s="124" t="e">
        <f>IF(#REF!="","",#REF!)</f>
        <v>#REF!</v>
      </c>
      <c r="F44" s="124" t="e">
        <f>IF(#REF!="","",#REF!)</f>
        <v>#REF!</v>
      </c>
      <c r="G44" s="124" t="e">
        <f>IF(#REF!="","",#REF!)</f>
        <v>#REF!</v>
      </c>
      <c r="H44" s="126"/>
      <c r="I44" s="126"/>
      <c r="J44" s="126"/>
      <c r="K44" s="126"/>
      <c r="L44" s="126"/>
    </row>
    <row r="45" spans="1:12" ht="31.5" customHeight="1" x14ac:dyDescent="0.25">
      <c r="A45" t="s">
        <v>101</v>
      </c>
      <c r="B45" s="127" t="str">
        <f>IF(RISCOS!$T$39=0,"",RISCOS!$T$39)</f>
        <v/>
      </c>
      <c r="C45" s="227"/>
      <c r="D45" s="227"/>
      <c r="E45" s="124" t="e">
        <f>IF(#REF!="","",#REF!)</f>
        <v>#REF!</v>
      </c>
      <c r="F45" s="124" t="e">
        <f>IF(#REF!="","",#REF!)</f>
        <v>#REF!</v>
      </c>
      <c r="G45" s="124" t="e">
        <f>IF(#REF!="","",#REF!)</f>
        <v>#REF!</v>
      </c>
      <c r="H45" s="126"/>
      <c r="I45" s="126"/>
      <c r="J45" s="126"/>
      <c r="K45" s="126"/>
      <c r="L45" s="126"/>
    </row>
    <row r="46" spans="1:12" ht="31.5" customHeight="1" x14ac:dyDescent="0.25">
      <c r="A46" t="s">
        <v>101</v>
      </c>
      <c r="B46" s="129" t="str">
        <f>IF(RISCOS!$T$39=0,"",RISCOS!$T$39)</f>
        <v/>
      </c>
      <c r="C46" s="227"/>
      <c r="D46" s="227"/>
      <c r="E46" s="124" t="e">
        <f>IF(#REF!="","",#REF!)</f>
        <v>#REF!</v>
      </c>
      <c r="F46" s="124" t="e">
        <f>IF(#REF!="","",#REF!)</f>
        <v>#REF!</v>
      </c>
      <c r="G46" s="124" t="e">
        <f>IF(#REF!="","",#REF!)</f>
        <v>#REF!</v>
      </c>
      <c r="H46" s="126"/>
      <c r="I46" s="126"/>
      <c r="J46" s="126"/>
      <c r="K46" s="126"/>
      <c r="L46" s="126"/>
    </row>
    <row r="47" spans="1:12" ht="31.5" customHeight="1" x14ac:dyDescent="0.25">
      <c r="A47" t="s">
        <v>101</v>
      </c>
      <c r="B47" s="123" t="str">
        <f>IF(RISCOS!$T$49=0,"",RISCOS!$T$49)</f>
        <v/>
      </c>
      <c r="C47" s="227" t="str">
        <f>IF(RISCOS!B49="","",RISCOS!B49)</f>
        <v/>
      </c>
      <c r="D47" s="227" t="str">
        <f>RISCOS!D49</f>
        <v>R05 - [Etapa/Atividade de Execução + Deficiente, inadequado, inconsistente]</v>
      </c>
      <c r="E47" s="124" t="e">
        <f>IF(#REF!="","",#REF!)</f>
        <v>#REF!</v>
      </c>
      <c r="F47" s="124" t="e">
        <f>IF(#REF!="","",#REF!)</f>
        <v>#REF!</v>
      </c>
      <c r="G47" s="124" t="e">
        <f>IF(#REF!="","",#REF!)</f>
        <v>#REF!</v>
      </c>
      <c r="H47" s="126"/>
      <c r="I47" s="126"/>
      <c r="J47" s="126"/>
      <c r="K47" s="126"/>
      <c r="L47" s="126"/>
    </row>
    <row r="48" spans="1:12" ht="31.5" customHeight="1" x14ac:dyDescent="0.25">
      <c r="A48" t="s">
        <v>101</v>
      </c>
      <c r="B48" s="127" t="str">
        <f>IF(RISCOS!$T$49=0,"",RISCOS!$T$49)</f>
        <v/>
      </c>
      <c r="C48" s="227"/>
      <c r="D48" s="227"/>
      <c r="E48" s="124" t="e">
        <f>IF(#REF!="","",#REF!)</f>
        <v>#REF!</v>
      </c>
      <c r="F48" s="124" t="e">
        <f>IF(#REF!="","",#REF!)</f>
        <v>#REF!</v>
      </c>
      <c r="G48" s="124" t="e">
        <f>IF(#REF!="","",#REF!)</f>
        <v>#REF!</v>
      </c>
      <c r="H48" s="126"/>
      <c r="I48" s="126"/>
      <c r="J48" s="126"/>
      <c r="K48" s="126"/>
      <c r="L48" s="126"/>
    </row>
    <row r="49" spans="1:12" ht="31.5" customHeight="1" x14ac:dyDescent="0.25">
      <c r="A49" t="s">
        <v>101</v>
      </c>
      <c r="B49" s="127" t="str">
        <f>IF(RISCOS!$T$49=0,"",RISCOS!$T$49)</f>
        <v/>
      </c>
      <c r="C49" s="227"/>
      <c r="D49" s="227"/>
      <c r="E49" s="124" t="e">
        <f>IF(#REF!="","",#REF!)</f>
        <v>#REF!</v>
      </c>
      <c r="F49" s="124" t="e">
        <f>IF(#REF!="","",#REF!)</f>
        <v>#REF!</v>
      </c>
      <c r="G49" s="124" t="e">
        <f>IF(#REF!="","",#REF!)</f>
        <v>#REF!</v>
      </c>
      <c r="H49" s="126"/>
      <c r="I49" s="126"/>
      <c r="J49" s="126"/>
      <c r="K49" s="126"/>
      <c r="L49" s="126"/>
    </row>
    <row r="50" spans="1:12" ht="31.5" customHeight="1" x14ac:dyDescent="0.25">
      <c r="A50" t="s">
        <v>101</v>
      </c>
      <c r="B50" s="127" t="str">
        <f>IF(RISCOS!$T$49=0,"",RISCOS!$T$49)</f>
        <v/>
      </c>
      <c r="C50" s="227"/>
      <c r="D50" s="227"/>
      <c r="E50" s="124" t="e">
        <f>IF(#REF!="","",#REF!)</f>
        <v>#REF!</v>
      </c>
      <c r="F50" s="124" t="e">
        <f>IF(#REF!="","",#REF!)</f>
        <v>#REF!</v>
      </c>
      <c r="G50" s="124" t="e">
        <f>IF(#REF!="","",#REF!)</f>
        <v>#REF!</v>
      </c>
      <c r="H50" s="126"/>
      <c r="I50" s="126"/>
      <c r="J50" s="126"/>
      <c r="K50" s="126"/>
      <c r="L50" s="126"/>
    </row>
    <row r="51" spans="1:12" ht="31.5" customHeight="1" x14ac:dyDescent="0.25">
      <c r="A51" t="s">
        <v>101</v>
      </c>
      <c r="B51" s="128" t="str">
        <f>IF(RISCOS!$T$49=0,"",RISCOS!$T$49)</f>
        <v/>
      </c>
      <c r="C51" s="227"/>
      <c r="D51" s="227"/>
      <c r="E51" s="124" t="e">
        <f>IF(#REF!="","",#REF!)</f>
        <v>#REF!</v>
      </c>
      <c r="F51" s="124" t="e">
        <f>IF(#REF!="","",#REF!)</f>
        <v>#REF!</v>
      </c>
      <c r="G51" s="124" t="e">
        <f>IF(#REF!="","",#REF!)</f>
        <v>#REF!</v>
      </c>
      <c r="H51" s="126"/>
      <c r="I51" s="126"/>
      <c r="J51" s="126"/>
      <c r="K51" s="126"/>
      <c r="L51" s="126"/>
    </row>
    <row r="52" spans="1:12" ht="31.5" customHeight="1" x14ac:dyDescent="0.25">
      <c r="A52" t="s">
        <v>101</v>
      </c>
      <c r="B52" s="127" t="str">
        <f>IF(RISCOS!$T$49=0,"",RISCOS!$T$49)</f>
        <v/>
      </c>
      <c r="C52" s="227"/>
      <c r="D52" s="227"/>
      <c r="E52" s="124" t="e">
        <f>IF(#REF!="","",#REF!)</f>
        <v>#REF!</v>
      </c>
      <c r="F52" s="124" t="e">
        <f>IF(#REF!="","",#REF!)</f>
        <v>#REF!</v>
      </c>
      <c r="G52" s="124" t="e">
        <f>IF(#REF!="","",#REF!)</f>
        <v>#REF!</v>
      </c>
      <c r="H52" s="126"/>
      <c r="I52" s="126"/>
      <c r="J52" s="126"/>
      <c r="K52" s="126"/>
      <c r="L52" s="126"/>
    </row>
    <row r="53" spans="1:12" ht="31.5" customHeight="1" x14ac:dyDescent="0.25">
      <c r="A53" t="s">
        <v>101</v>
      </c>
      <c r="B53" s="127" t="str">
        <f>IF(RISCOS!$T$49=0,"",RISCOS!$T$49)</f>
        <v/>
      </c>
      <c r="C53" s="227"/>
      <c r="D53" s="227"/>
      <c r="E53" s="124" t="e">
        <f>IF(#REF!="","",#REF!)</f>
        <v>#REF!</v>
      </c>
      <c r="F53" s="124" t="e">
        <f>IF(#REF!="","",#REF!)</f>
        <v>#REF!</v>
      </c>
      <c r="G53" s="124" t="e">
        <f>IF(#REF!="","",#REF!)</f>
        <v>#REF!</v>
      </c>
      <c r="H53" s="126"/>
      <c r="I53" s="126"/>
      <c r="J53" s="126"/>
      <c r="K53" s="126"/>
      <c r="L53" s="126"/>
    </row>
    <row r="54" spans="1:12" ht="31.5" customHeight="1" x14ac:dyDescent="0.25">
      <c r="A54" t="s">
        <v>101</v>
      </c>
      <c r="B54" s="127" t="str">
        <f>IF(RISCOS!$T$49=0,"",RISCOS!$T$49)</f>
        <v/>
      </c>
      <c r="C54" s="227"/>
      <c r="D54" s="227"/>
      <c r="E54" s="124" t="e">
        <f>IF(#REF!="","",#REF!)</f>
        <v>#REF!</v>
      </c>
      <c r="F54" s="124" t="e">
        <f>IF(#REF!="","",#REF!)</f>
        <v>#REF!</v>
      </c>
      <c r="G54" s="124" t="e">
        <f>IF(#REF!="","",#REF!)</f>
        <v>#REF!</v>
      </c>
      <c r="H54" s="126"/>
      <c r="I54" s="126"/>
      <c r="J54" s="126"/>
      <c r="K54" s="126"/>
      <c r="L54" s="126"/>
    </row>
    <row r="55" spans="1:12" ht="31.5" customHeight="1" x14ac:dyDescent="0.25">
      <c r="A55" t="s">
        <v>101</v>
      </c>
      <c r="B55" s="127" t="str">
        <f>IF(RISCOS!$T$49=0,"",RISCOS!$T$49)</f>
        <v/>
      </c>
      <c r="C55" s="227"/>
      <c r="D55" s="227"/>
      <c r="E55" s="124" t="e">
        <f>IF(#REF!="","",#REF!)</f>
        <v>#REF!</v>
      </c>
      <c r="F55" s="124" t="e">
        <f>IF(#REF!="","",#REF!)</f>
        <v>#REF!</v>
      </c>
      <c r="G55" s="124" t="e">
        <f>IF(#REF!="","",#REF!)</f>
        <v>#REF!</v>
      </c>
      <c r="H55" s="126"/>
      <c r="I55" s="126"/>
      <c r="J55" s="126"/>
      <c r="K55" s="126"/>
      <c r="L55" s="126"/>
    </row>
    <row r="56" spans="1:12" ht="31.5" customHeight="1" x14ac:dyDescent="0.25">
      <c r="A56" t="s">
        <v>101</v>
      </c>
      <c r="B56" s="129" t="str">
        <f>IF(RISCOS!$T$49=0,"",RISCOS!$T$49)</f>
        <v/>
      </c>
      <c r="C56" s="227"/>
      <c r="D56" s="227"/>
      <c r="E56" s="124" t="e">
        <f>IF(#REF!="","",#REF!)</f>
        <v>#REF!</v>
      </c>
      <c r="F56" s="124" t="e">
        <f>IF(#REF!="","",#REF!)</f>
        <v>#REF!</v>
      </c>
      <c r="G56" s="124" t="e">
        <f>IF(#REF!="","",#REF!)</f>
        <v>#REF!</v>
      </c>
      <c r="H56" s="126"/>
      <c r="I56" s="126"/>
      <c r="J56" s="126"/>
      <c r="K56" s="126"/>
      <c r="L56" s="126"/>
    </row>
    <row r="57" spans="1:12" ht="31.5" customHeight="1" x14ac:dyDescent="0.25">
      <c r="A57" t="s">
        <v>101</v>
      </c>
      <c r="B57" s="123" t="str">
        <f>IF(RISCOS!$T$59=0,"",RISCOS!$T$59)</f>
        <v/>
      </c>
      <c r="C57" s="227" t="str">
        <f>IF(RISCOS!B59="","",RISCOS!B59)</f>
        <v/>
      </c>
      <c r="D57" s="227" t="str">
        <f>RISCOS!D59</f>
        <v>R06 - [Etapa/Atividade de Execução + Deficiente, inadequado, inconsistente]</v>
      </c>
      <c r="E57" s="124" t="e">
        <f>IF(#REF!="","",#REF!)</f>
        <v>#REF!</v>
      </c>
      <c r="F57" s="124" t="e">
        <f>IF(#REF!="","",#REF!)</f>
        <v>#REF!</v>
      </c>
      <c r="G57" s="124" t="e">
        <f>IF(#REF!="","",#REF!)</f>
        <v>#REF!</v>
      </c>
      <c r="H57" s="126"/>
      <c r="I57" s="126"/>
      <c r="J57" s="126"/>
      <c r="K57" s="126"/>
      <c r="L57" s="126"/>
    </row>
    <row r="58" spans="1:12" ht="31.5" customHeight="1" x14ac:dyDescent="0.25">
      <c r="A58" t="s">
        <v>101</v>
      </c>
      <c r="B58" s="127" t="str">
        <f>IF(RISCOS!$T$59=0,"",RISCOS!$T$59)</f>
        <v/>
      </c>
      <c r="C58" s="227"/>
      <c r="D58" s="227"/>
      <c r="E58" s="124" t="e">
        <f>IF(#REF!="","",#REF!)</f>
        <v>#REF!</v>
      </c>
      <c r="F58" s="124" t="e">
        <f>IF(#REF!="","",#REF!)</f>
        <v>#REF!</v>
      </c>
      <c r="G58" s="124" t="e">
        <f>IF(#REF!="","",#REF!)</f>
        <v>#REF!</v>
      </c>
      <c r="H58" s="126"/>
      <c r="I58" s="126"/>
      <c r="J58" s="126"/>
      <c r="K58" s="126"/>
      <c r="L58" s="126"/>
    </row>
    <row r="59" spans="1:12" ht="31.5" customHeight="1" x14ac:dyDescent="0.25">
      <c r="A59" t="s">
        <v>101</v>
      </c>
      <c r="B59" s="127" t="str">
        <f>IF(RISCOS!$T$59=0,"",RISCOS!$T$59)</f>
        <v/>
      </c>
      <c r="C59" s="227"/>
      <c r="D59" s="227"/>
      <c r="E59" s="124" t="e">
        <f>IF(#REF!="","",#REF!)</f>
        <v>#REF!</v>
      </c>
      <c r="F59" s="124" t="e">
        <f>IF(#REF!="","",#REF!)</f>
        <v>#REF!</v>
      </c>
      <c r="G59" s="124" t="e">
        <f>IF(#REF!="","",#REF!)</f>
        <v>#REF!</v>
      </c>
      <c r="H59" s="126"/>
      <c r="I59" s="126"/>
      <c r="J59" s="126"/>
      <c r="K59" s="126"/>
      <c r="L59" s="126"/>
    </row>
    <row r="60" spans="1:12" ht="31.5" customHeight="1" x14ac:dyDescent="0.25">
      <c r="A60" t="s">
        <v>101</v>
      </c>
      <c r="B60" s="127" t="str">
        <f>IF(RISCOS!$T$59=0,"",RISCOS!$T$59)</f>
        <v/>
      </c>
      <c r="C60" s="227"/>
      <c r="D60" s="227"/>
      <c r="E60" s="124" t="e">
        <f>IF(#REF!="","",#REF!)</f>
        <v>#REF!</v>
      </c>
      <c r="F60" s="124" t="e">
        <f>IF(#REF!="","",#REF!)</f>
        <v>#REF!</v>
      </c>
      <c r="G60" s="124" t="e">
        <f>IF(#REF!="","",#REF!)</f>
        <v>#REF!</v>
      </c>
      <c r="H60" s="126"/>
      <c r="I60" s="126"/>
      <c r="J60" s="126"/>
      <c r="K60" s="126"/>
      <c r="L60" s="126"/>
    </row>
    <row r="61" spans="1:12" ht="31.5" customHeight="1" x14ac:dyDescent="0.25">
      <c r="A61" t="s">
        <v>101</v>
      </c>
      <c r="B61" s="128" t="str">
        <f>IF(RISCOS!$T$59=0,"",RISCOS!$T$59)</f>
        <v/>
      </c>
      <c r="C61" s="227"/>
      <c r="D61" s="227"/>
      <c r="E61" s="124" t="e">
        <f>IF(#REF!="","",#REF!)</f>
        <v>#REF!</v>
      </c>
      <c r="F61" s="124" t="e">
        <f>IF(#REF!="","",#REF!)</f>
        <v>#REF!</v>
      </c>
      <c r="G61" s="124" t="e">
        <f>IF(#REF!="","",#REF!)</f>
        <v>#REF!</v>
      </c>
      <c r="H61" s="126"/>
      <c r="I61" s="126"/>
      <c r="J61" s="126"/>
      <c r="K61" s="126"/>
      <c r="L61" s="126"/>
    </row>
    <row r="62" spans="1:12" ht="31.5" customHeight="1" x14ac:dyDescent="0.25">
      <c r="A62" t="s">
        <v>101</v>
      </c>
      <c r="B62" s="127" t="str">
        <f>IF(RISCOS!$T$59=0,"",RISCOS!$T$59)</f>
        <v/>
      </c>
      <c r="C62" s="227"/>
      <c r="D62" s="227"/>
      <c r="E62" s="124" t="e">
        <f>IF(#REF!="","",#REF!)</f>
        <v>#REF!</v>
      </c>
      <c r="F62" s="124" t="e">
        <f>IF(#REF!="","",#REF!)</f>
        <v>#REF!</v>
      </c>
      <c r="G62" s="124" t="e">
        <f>IF(#REF!="","",#REF!)</f>
        <v>#REF!</v>
      </c>
      <c r="H62" s="126"/>
      <c r="I62" s="126"/>
      <c r="J62" s="126"/>
      <c r="K62" s="126"/>
      <c r="L62" s="126"/>
    </row>
    <row r="63" spans="1:12" ht="31.5" customHeight="1" x14ac:dyDescent="0.25">
      <c r="A63" t="s">
        <v>101</v>
      </c>
      <c r="B63" s="127" t="str">
        <f>IF(RISCOS!$T$59=0,"",RISCOS!$T$59)</f>
        <v/>
      </c>
      <c r="C63" s="227"/>
      <c r="D63" s="227"/>
      <c r="E63" s="124" t="e">
        <f>IF(#REF!="","",#REF!)</f>
        <v>#REF!</v>
      </c>
      <c r="F63" s="124" t="e">
        <f>IF(#REF!="","",#REF!)</f>
        <v>#REF!</v>
      </c>
      <c r="G63" s="124" t="e">
        <f>IF(#REF!="","",#REF!)</f>
        <v>#REF!</v>
      </c>
      <c r="H63" s="126"/>
      <c r="I63" s="126"/>
      <c r="J63" s="126"/>
      <c r="K63" s="126"/>
      <c r="L63" s="126"/>
    </row>
    <row r="64" spans="1:12" ht="31.5" customHeight="1" x14ac:dyDescent="0.25">
      <c r="A64" t="s">
        <v>101</v>
      </c>
      <c r="B64" s="127" t="str">
        <f>IF(RISCOS!$T$59=0,"",RISCOS!$T$59)</f>
        <v/>
      </c>
      <c r="C64" s="227"/>
      <c r="D64" s="227"/>
      <c r="E64" s="124" t="e">
        <f>IF(#REF!="","",#REF!)</f>
        <v>#REF!</v>
      </c>
      <c r="F64" s="124" t="e">
        <f>IF(#REF!="","",#REF!)</f>
        <v>#REF!</v>
      </c>
      <c r="G64" s="124" t="e">
        <f>IF(#REF!="","",#REF!)</f>
        <v>#REF!</v>
      </c>
      <c r="H64" s="126"/>
      <c r="I64" s="126"/>
      <c r="J64" s="126"/>
      <c r="K64" s="126"/>
      <c r="L64" s="126"/>
    </row>
    <row r="65" spans="1:12" ht="31.5" customHeight="1" x14ac:dyDescent="0.25">
      <c r="A65" t="s">
        <v>101</v>
      </c>
      <c r="B65" s="127" t="str">
        <f>IF(RISCOS!$T$59=0,"",RISCOS!$T$59)</f>
        <v/>
      </c>
      <c r="C65" s="227"/>
      <c r="D65" s="227"/>
      <c r="E65" s="124" t="e">
        <f>IF(#REF!="","",#REF!)</f>
        <v>#REF!</v>
      </c>
      <c r="F65" s="124" t="e">
        <f>IF(#REF!="","",#REF!)</f>
        <v>#REF!</v>
      </c>
      <c r="G65" s="124" t="e">
        <f>IF(#REF!="","",#REF!)</f>
        <v>#REF!</v>
      </c>
      <c r="H65" s="126"/>
      <c r="I65" s="126"/>
      <c r="J65" s="126"/>
      <c r="K65" s="126"/>
      <c r="L65" s="126"/>
    </row>
    <row r="66" spans="1:12" ht="31.5" customHeight="1" x14ac:dyDescent="0.25">
      <c r="A66" t="s">
        <v>101</v>
      </c>
      <c r="B66" s="129" t="str">
        <f>IF(RISCOS!$T$59=0,"",RISCOS!$T$59)</f>
        <v/>
      </c>
      <c r="C66" s="227"/>
      <c r="D66" s="227"/>
      <c r="E66" s="124" t="e">
        <f>IF(#REF!="","",#REF!)</f>
        <v>#REF!</v>
      </c>
      <c r="F66" s="124" t="e">
        <f>IF(#REF!="","",#REF!)</f>
        <v>#REF!</v>
      </c>
      <c r="G66" s="124" t="e">
        <f>IF(#REF!="","",#REF!)</f>
        <v>#REF!</v>
      </c>
      <c r="H66" s="126"/>
      <c r="I66" s="126"/>
      <c r="J66" s="126"/>
      <c r="K66" s="126"/>
      <c r="L66" s="126"/>
    </row>
    <row r="67" spans="1:12" ht="31.5" customHeight="1" x14ac:dyDescent="0.25">
      <c r="A67" t="s">
        <v>101</v>
      </c>
      <c r="B67" s="123" t="str">
        <f>IF(RISCOS!$T$69=0,"",RISCOS!$T$69)</f>
        <v/>
      </c>
      <c r="C67" s="227" t="str">
        <f>IF(RISCOS!B69="","",RISCOS!B69)</f>
        <v/>
      </c>
      <c r="D67" s="227" t="str">
        <f>RISCOS!D69</f>
        <v>R07 - [Etapa/Atividade de Execução + Deficiente, inadequado, inconsistente]</v>
      </c>
      <c r="E67" s="124" t="e">
        <f>IF(#REF!="","",#REF!)</f>
        <v>#REF!</v>
      </c>
      <c r="F67" s="124" t="e">
        <f>IF(#REF!="","",#REF!)</f>
        <v>#REF!</v>
      </c>
      <c r="G67" s="124" t="e">
        <f>IF(#REF!="","",#REF!)</f>
        <v>#REF!</v>
      </c>
      <c r="H67" s="126"/>
      <c r="I67" s="126"/>
      <c r="J67" s="126"/>
      <c r="K67" s="126"/>
      <c r="L67" s="126"/>
    </row>
    <row r="68" spans="1:12" ht="31.5" customHeight="1" x14ac:dyDescent="0.25">
      <c r="A68" t="s">
        <v>101</v>
      </c>
      <c r="B68" s="127" t="str">
        <f>IF(RISCOS!$T$69=0,"",RISCOS!$T$69)</f>
        <v/>
      </c>
      <c r="C68" s="227"/>
      <c r="D68" s="227"/>
      <c r="E68" s="124" t="e">
        <f>IF(#REF!="","",#REF!)</f>
        <v>#REF!</v>
      </c>
      <c r="F68" s="124" t="e">
        <f>IF(#REF!="","",#REF!)</f>
        <v>#REF!</v>
      </c>
      <c r="G68" s="124" t="e">
        <f>IF(#REF!="","",#REF!)</f>
        <v>#REF!</v>
      </c>
      <c r="H68" s="126"/>
      <c r="I68" s="126"/>
      <c r="J68" s="126"/>
      <c r="K68" s="126"/>
      <c r="L68" s="126"/>
    </row>
    <row r="69" spans="1:12" ht="31.5" customHeight="1" x14ac:dyDescent="0.25">
      <c r="A69" t="s">
        <v>101</v>
      </c>
      <c r="B69" s="127" t="str">
        <f>IF(RISCOS!$T$69=0,"",RISCOS!$T$69)</f>
        <v/>
      </c>
      <c r="C69" s="227"/>
      <c r="D69" s="227"/>
      <c r="E69" s="124" t="e">
        <f>IF(#REF!="","",#REF!)</f>
        <v>#REF!</v>
      </c>
      <c r="F69" s="124" t="e">
        <f>IF(#REF!="","",#REF!)</f>
        <v>#REF!</v>
      </c>
      <c r="G69" s="124" t="e">
        <f>IF(#REF!="","",#REF!)</f>
        <v>#REF!</v>
      </c>
      <c r="H69" s="126"/>
      <c r="I69" s="126"/>
      <c r="J69" s="126"/>
      <c r="K69" s="126"/>
      <c r="L69" s="126"/>
    </row>
    <row r="70" spans="1:12" ht="31.5" customHeight="1" x14ac:dyDescent="0.25">
      <c r="A70" t="s">
        <v>101</v>
      </c>
      <c r="B70" s="127" t="str">
        <f>IF(RISCOS!$T$69=0,"",RISCOS!$T$69)</f>
        <v/>
      </c>
      <c r="C70" s="227"/>
      <c r="D70" s="227"/>
      <c r="E70" s="124" t="e">
        <f>IF(#REF!="","",#REF!)</f>
        <v>#REF!</v>
      </c>
      <c r="F70" s="124" t="e">
        <f>IF(#REF!="","",#REF!)</f>
        <v>#REF!</v>
      </c>
      <c r="G70" s="124" t="e">
        <f>IF(#REF!="","",#REF!)</f>
        <v>#REF!</v>
      </c>
      <c r="H70" s="126"/>
      <c r="I70" s="126"/>
      <c r="J70" s="126"/>
      <c r="K70" s="126"/>
      <c r="L70" s="126"/>
    </row>
    <row r="71" spans="1:12" ht="31.5" customHeight="1" x14ac:dyDescent="0.25">
      <c r="A71" t="s">
        <v>101</v>
      </c>
      <c r="B71" s="128" t="str">
        <f>IF(RISCOS!$T$69=0,"",RISCOS!$T$69)</f>
        <v/>
      </c>
      <c r="C71" s="227"/>
      <c r="D71" s="227"/>
      <c r="E71" s="124" t="e">
        <f>IF(#REF!="","",#REF!)</f>
        <v>#REF!</v>
      </c>
      <c r="F71" s="124" t="e">
        <f>IF(#REF!="","",#REF!)</f>
        <v>#REF!</v>
      </c>
      <c r="G71" s="124" t="e">
        <f>IF(#REF!="","",#REF!)</f>
        <v>#REF!</v>
      </c>
      <c r="H71" s="126"/>
      <c r="I71" s="126"/>
      <c r="J71" s="126"/>
      <c r="K71" s="126"/>
      <c r="L71" s="126"/>
    </row>
    <row r="72" spans="1:12" ht="31.5" customHeight="1" x14ac:dyDescent="0.25">
      <c r="A72" t="s">
        <v>101</v>
      </c>
      <c r="B72" s="127" t="str">
        <f>IF(RISCOS!$T$69=0,"",RISCOS!$T$69)</f>
        <v/>
      </c>
      <c r="C72" s="227"/>
      <c r="D72" s="227"/>
      <c r="E72" s="124" t="e">
        <f>IF(#REF!="","",#REF!)</f>
        <v>#REF!</v>
      </c>
      <c r="F72" s="124" t="e">
        <f>IF(#REF!="","",#REF!)</f>
        <v>#REF!</v>
      </c>
      <c r="G72" s="124" t="e">
        <f>IF(#REF!="","",#REF!)</f>
        <v>#REF!</v>
      </c>
      <c r="H72" s="126"/>
      <c r="I72" s="126"/>
      <c r="J72" s="126"/>
      <c r="K72" s="126"/>
      <c r="L72" s="126"/>
    </row>
    <row r="73" spans="1:12" ht="31.5" customHeight="1" x14ac:dyDescent="0.25">
      <c r="A73" t="s">
        <v>101</v>
      </c>
      <c r="B73" s="127" t="str">
        <f>IF(RISCOS!$T$69=0,"",RISCOS!$T$69)</f>
        <v/>
      </c>
      <c r="C73" s="227"/>
      <c r="D73" s="227"/>
      <c r="E73" s="124" t="e">
        <f>IF(#REF!="","",#REF!)</f>
        <v>#REF!</v>
      </c>
      <c r="F73" s="124" t="e">
        <f>IF(#REF!="","",#REF!)</f>
        <v>#REF!</v>
      </c>
      <c r="G73" s="124" t="e">
        <f>IF(#REF!="","",#REF!)</f>
        <v>#REF!</v>
      </c>
      <c r="H73" s="126"/>
      <c r="I73" s="126"/>
      <c r="J73" s="126"/>
      <c r="K73" s="126"/>
      <c r="L73" s="126"/>
    </row>
    <row r="74" spans="1:12" ht="31.5" customHeight="1" x14ac:dyDescent="0.25">
      <c r="A74" t="s">
        <v>101</v>
      </c>
      <c r="B74" s="127" t="str">
        <f>IF(RISCOS!$T$69=0,"",RISCOS!$T$69)</f>
        <v/>
      </c>
      <c r="C74" s="227"/>
      <c r="D74" s="227"/>
      <c r="E74" s="124" t="e">
        <f>IF(#REF!="","",#REF!)</f>
        <v>#REF!</v>
      </c>
      <c r="F74" s="124" t="e">
        <f>IF(#REF!="","",#REF!)</f>
        <v>#REF!</v>
      </c>
      <c r="G74" s="124" t="e">
        <f>IF(#REF!="","",#REF!)</f>
        <v>#REF!</v>
      </c>
      <c r="H74" s="126"/>
      <c r="I74" s="126"/>
      <c r="J74" s="126"/>
      <c r="K74" s="126"/>
      <c r="L74" s="126"/>
    </row>
    <row r="75" spans="1:12" ht="31.5" customHeight="1" x14ac:dyDescent="0.25">
      <c r="A75" t="s">
        <v>101</v>
      </c>
      <c r="B75" s="127" t="str">
        <f>IF(RISCOS!$T$69=0,"",RISCOS!$T$69)</f>
        <v/>
      </c>
      <c r="C75" s="227"/>
      <c r="D75" s="227"/>
      <c r="E75" s="124" t="e">
        <f>IF(#REF!="","",#REF!)</f>
        <v>#REF!</v>
      </c>
      <c r="F75" s="124" t="e">
        <f>IF(#REF!="","",#REF!)</f>
        <v>#REF!</v>
      </c>
      <c r="G75" s="124" t="e">
        <f>IF(#REF!="","",#REF!)</f>
        <v>#REF!</v>
      </c>
      <c r="H75" s="126"/>
      <c r="I75" s="126"/>
      <c r="J75" s="126"/>
      <c r="K75" s="126"/>
      <c r="L75" s="126"/>
    </row>
    <row r="76" spans="1:12" ht="31.5" customHeight="1" x14ac:dyDescent="0.25">
      <c r="A76" t="s">
        <v>101</v>
      </c>
      <c r="B76" s="129" t="str">
        <f>IF(RISCOS!$T$69=0,"",RISCOS!$T$69)</f>
        <v/>
      </c>
      <c r="C76" s="227"/>
      <c r="D76" s="227"/>
      <c r="E76" s="124" t="e">
        <f>IF(#REF!="","",#REF!)</f>
        <v>#REF!</v>
      </c>
      <c r="F76" s="124" t="e">
        <f>IF(#REF!="","",#REF!)</f>
        <v>#REF!</v>
      </c>
      <c r="G76" s="124" t="e">
        <f>IF(#REF!="","",#REF!)</f>
        <v>#REF!</v>
      </c>
      <c r="H76" s="126"/>
      <c r="I76" s="126"/>
      <c r="J76" s="126"/>
      <c r="K76" s="126"/>
      <c r="L76" s="126"/>
    </row>
    <row r="77" spans="1:12" ht="31.5" customHeight="1" x14ac:dyDescent="0.25">
      <c r="A77" t="s">
        <v>101</v>
      </c>
      <c r="B77" s="123" t="str">
        <f>IF(RISCOS!$T$79=0,"",RISCOS!$T$79)</f>
        <v/>
      </c>
      <c r="C77" s="227" t="str">
        <f>IF(RISCOS!B79="","",RISCOS!B79)</f>
        <v/>
      </c>
      <c r="D77" s="227" t="str">
        <f>RISCOS!D79</f>
        <v>R08 - [Etapa/Atividade de Execução + Deficiente, inadequado, inconsistente]</v>
      </c>
      <c r="E77" s="124" t="e">
        <f>IF(#REF!="","",#REF!)</f>
        <v>#REF!</v>
      </c>
      <c r="F77" s="124" t="e">
        <f>IF(#REF!="","",#REF!)</f>
        <v>#REF!</v>
      </c>
      <c r="G77" s="124" t="e">
        <f>IF(#REF!="","",#REF!)</f>
        <v>#REF!</v>
      </c>
      <c r="H77" s="126"/>
      <c r="I77" s="126"/>
      <c r="J77" s="126"/>
      <c r="K77" s="126"/>
      <c r="L77" s="126"/>
    </row>
    <row r="78" spans="1:12" ht="31.5" customHeight="1" x14ac:dyDescent="0.25">
      <c r="A78" t="s">
        <v>101</v>
      </c>
      <c r="B78" s="127" t="str">
        <f>IF(RISCOS!$T$79=0,"",RISCOS!$T$79)</f>
        <v/>
      </c>
      <c r="C78" s="227"/>
      <c r="D78" s="227"/>
      <c r="E78" s="124" t="e">
        <f>IF(#REF!="","",#REF!)</f>
        <v>#REF!</v>
      </c>
      <c r="F78" s="124" t="e">
        <f>IF(#REF!="","",#REF!)</f>
        <v>#REF!</v>
      </c>
      <c r="G78" s="124" t="e">
        <f>IF(#REF!="","",#REF!)</f>
        <v>#REF!</v>
      </c>
      <c r="H78" s="126"/>
      <c r="I78" s="126"/>
      <c r="J78" s="126"/>
      <c r="K78" s="126"/>
      <c r="L78" s="126"/>
    </row>
    <row r="79" spans="1:12" ht="31.5" customHeight="1" x14ac:dyDescent="0.25">
      <c r="A79" t="s">
        <v>101</v>
      </c>
      <c r="B79" s="127" t="str">
        <f>IF(RISCOS!$T$79=0,"",RISCOS!$T$79)</f>
        <v/>
      </c>
      <c r="C79" s="227"/>
      <c r="D79" s="227"/>
      <c r="E79" s="124" t="e">
        <f>IF(#REF!="","",#REF!)</f>
        <v>#REF!</v>
      </c>
      <c r="F79" s="124" t="e">
        <f>IF(#REF!="","",#REF!)</f>
        <v>#REF!</v>
      </c>
      <c r="G79" s="124" t="e">
        <f>IF(#REF!="","",#REF!)</f>
        <v>#REF!</v>
      </c>
      <c r="H79" s="126"/>
      <c r="I79" s="126"/>
      <c r="J79" s="126"/>
      <c r="K79" s="126"/>
      <c r="L79" s="126"/>
    </row>
    <row r="80" spans="1:12" ht="31.5" customHeight="1" x14ac:dyDescent="0.25">
      <c r="A80" t="s">
        <v>101</v>
      </c>
      <c r="B80" s="127" t="str">
        <f>IF(RISCOS!$T$79=0,"",RISCOS!$T$79)</f>
        <v/>
      </c>
      <c r="C80" s="227"/>
      <c r="D80" s="227"/>
      <c r="E80" s="124" t="e">
        <f>IF(#REF!="","",#REF!)</f>
        <v>#REF!</v>
      </c>
      <c r="F80" s="124" t="e">
        <f>IF(#REF!="","",#REF!)</f>
        <v>#REF!</v>
      </c>
      <c r="G80" s="124" t="e">
        <f>IF(#REF!="","",#REF!)</f>
        <v>#REF!</v>
      </c>
      <c r="H80" s="126"/>
      <c r="I80" s="126"/>
      <c r="J80" s="126"/>
      <c r="K80" s="126"/>
      <c r="L80" s="126"/>
    </row>
    <row r="81" spans="1:12" ht="31.5" customHeight="1" x14ac:dyDescent="0.25">
      <c r="A81" t="s">
        <v>101</v>
      </c>
      <c r="B81" s="128" t="str">
        <f>IF(RISCOS!$T$79=0,"",RISCOS!$T$79)</f>
        <v/>
      </c>
      <c r="C81" s="227"/>
      <c r="D81" s="227"/>
      <c r="E81" s="124" t="e">
        <f>IF(#REF!="","",#REF!)</f>
        <v>#REF!</v>
      </c>
      <c r="F81" s="124" t="e">
        <f>IF(#REF!="","",#REF!)</f>
        <v>#REF!</v>
      </c>
      <c r="G81" s="124" t="e">
        <f>IF(#REF!="","",#REF!)</f>
        <v>#REF!</v>
      </c>
      <c r="H81" s="126"/>
      <c r="I81" s="126"/>
      <c r="J81" s="126"/>
      <c r="K81" s="126"/>
      <c r="L81" s="126"/>
    </row>
    <row r="82" spans="1:12" ht="31.5" customHeight="1" x14ac:dyDescent="0.25">
      <c r="A82" t="s">
        <v>101</v>
      </c>
      <c r="B82" s="127" t="str">
        <f>IF(RISCOS!$T$79=0,"",RISCOS!$T$79)</f>
        <v/>
      </c>
      <c r="C82" s="227"/>
      <c r="D82" s="227"/>
      <c r="E82" s="124" t="e">
        <f>IF(#REF!="","",#REF!)</f>
        <v>#REF!</v>
      </c>
      <c r="F82" s="124" t="e">
        <f>IF(#REF!="","",#REF!)</f>
        <v>#REF!</v>
      </c>
      <c r="G82" s="124" t="e">
        <f>IF(#REF!="","",#REF!)</f>
        <v>#REF!</v>
      </c>
      <c r="H82" s="126"/>
      <c r="I82" s="126"/>
      <c r="J82" s="126"/>
      <c r="K82" s="126"/>
      <c r="L82" s="126"/>
    </row>
    <row r="83" spans="1:12" ht="31.5" customHeight="1" x14ac:dyDescent="0.25">
      <c r="A83" t="s">
        <v>101</v>
      </c>
      <c r="B83" s="127" t="str">
        <f>IF(RISCOS!$T$79=0,"",RISCOS!$T$79)</f>
        <v/>
      </c>
      <c r="C83" s="227"/>
      <c r="D83" s="227"/>
      <c r="E83" s="124" t="e">
        <f>IF(#REF!="","",#REF!)</f>
        <v>#REF!</v>
      </c>
      <c r="F83" s="124" t="e">
        <f>IF(#REF!="","",#REF!)</f>
        <v>#REF!</v>
      </c>
      <c r="G83" s="124" t="e">
        <f>IF(#REF!="","",#REF!)</f>
        <v>#REF!</v>
      </c>
      <c r="H83" s="126"/>
      <c r="I83" s="126"/>
      <c r="J83" s="126"/>
      <c r="K83" s="126"/>
      <c r="L83" s="126"/>
    </row>
    <row r="84" spans="1:12" ht="31.5" customHeight="1" x14ac:dyDescent="0.25">
      <c r="A84" t="s">
        <v>101</v>
      </c>
      <c r="B84" s="127" t="str">
        <f>IF(RISCOS!$T$79=0,"",RISCOS!$T$79)</f>
        <v/>
      </c>
      <c r="C84" s="227"/>
      <c r="D84" s="227"/>
      <c r="E84" s="124" t="e">
        <f>IF(#REF!="","",#REF!)</f>
        <v>#REF!</v>
      </c>
      <c r="F84" s="124" t="e">
        <f>IF(#REF!="","",#REF!)</f>
        <v>#REF!</v>
      </c>
      <c r="G84" s="124" t="e">
        <f>IF(#REF!="","",#REF!)</f>
        <v>#REF!</v>
      </c>
      <c r="H84" s="126"/>
      <c r="I84" s="126"/>
      <c r="J84" s="126"/>
      <c r="K84" s="126"/>
      <c r="L84" s="126"/>
    </row>
    <row r="85" spans="1:12" ht="31.5" customHeight="1" x14ac:dyDescent="0.25">
      <c r="A85" t="s">
        <v>101</v>
      </c>
      <c r="B85" s="127" t="str">
        <f>IF(RISCOS!$T$79=0,"",RISCOS!$T$79)</f>
        <v/>
      </c>
      <c r="C85" s="227"/>
      <c r="D85" s="227"/>
      <c r="E85" s="124" t="e">
        <f>IF(#REF!="","",#REF!)</f>
        <v>#REF!</v>
      </c>
      <c r="F85" s="124" t="e">
        <f>IF(#REF!="","",#REF!)</f>
        <v>#REF!</v>
      </c>
      <c r="G85" s="124" t="e">
        <f>IF(#REF!="","",#REF!)</f>
        <v>#REF!</v>
      </c>
      <c r="H85" s="126"/>
      <c r="I85" s="126"/>
      <c r="J85" s="126"/>
      <c r="K85" s="126"/>
      <c r="L85" s="126"/>
    </row>
    <row r="86" spans="1:12" ht="31.5" customHeight="1" x14ac:dyDescent="0.25">
      <c r="A86" t="s">
        <v>101</v>
      </c>
      <c r="B86" s="129" t="str">
        <f>IF(RISCOS!$T$79=0,"",RISCOS!$T$79)</f>
        <v/>
      </c>
      <c r="C86" s="227"/>
      <c r="D86" s="227"/>
      <c r="E86" s="124" t="e">
        <f>IF(#REF!="","",#REF!)</f>
        <v>#REF!</v>
      </c>
      <c r="F86" s="124" t="e">
        <f>IF(#REF!="","",#REF!)</f>
        <v>#REF!</v>
      </c>
      <c r="G86" s="124" t="e">
        <f>IF(#REF!="","",#REF!)</f>
        <v>#REF!</v>
      </c>
      <c r="H86" s="126"/>
      <c r="I86" s="126"/>
      <c r="J86" s="126"/>
      <c r="K86" s="126"/>
      <c r="L86" s="126"/>
    </row>
    <row r="87" spans="1:12" ht="31.5" customHeight="1" x14ac:dyDescent="0.25">
      <c r="A87" t="s">
        <v>101</v>
      </c>
      <c r="B87" s="123" t="str">
        <f>IF(RISCOS!$T$89=0,"",RISCOS!$T$89)</f>
        <v/>
      </c>
      <c r="C87" s="227" t="str">
        <f>IF(RISCOS!B89="","",RISCOS!B89)</f>
        <v/>
      </c>
      <c r="D87" s="227" t="str">
        <f>RISCOS!D89</f>
        <v>R09 - [Etapa/Atividade de Execução + Deficiente, inadequado, inconsistente]</v>
      </c>
      <c r="E87" s="124" t="e">
        <f>IF(#REF!="","",#REF!)</f>
        <v>#REF!</v>
      </c>
      <c r="F87" s="124" t="e">
        <f>IF(#REF!="","",#REF!)</f>
        <v>#REF!</v>
      </c>
      <c r="G87" s="124" t="e">
        <f>IF(#REF!="","",#REF!)</f>
        <v>#REF!</v>
      </c>
      <c r="H87" s="126"/>
      <c r="I87" s="126"/>
      <c r="J87" s="126"/>
      <c r="K87" s="126"/>
      <c r="L87" s="126"/>
    </row>
    <row r="88" spans="1:12" ht="31.5" customHeight="1" x14ac:dyDescent="0.25">
      <c r="A88" t="s">
        <v>101</v>
      </c>
      <c r="B88" s="127" t="str">
        <f>IF(RISCOS!$T$89=0,"",RISCOS!$T$89)</f>
        <v/>
      </c>
      <c r="C88" s="227"/>
      <c r="D88" s="227"/>
      <c r="E88" s="124" t="e">
        <f>IF(#REF!="","",#REF!)</f>
        <v>#REF!</v>
      </c>
      <c r="F88" s="124" t="e">
        <f>IF(#REF!="","",#REF!)</f>
        <v>#REF!</v>
      </c>
      <c r="G88" s="124" t="e">
        <f>IF(#REF!="","",#REF!)</f>
        <v>#REF!</v>
      </c>
      <c r="H88" s="126"/>
      <c r="I88" s="126"/>
      <c r="J88" s="126"/>
      <c r="K88" s="126"/>
      <c r="L88" s="126"/>
    </row>
    <row r="89" spans="1:12" ht="31.5" customHeight="1" x14ac:dyDescent="0.25">
      <c r="A89" t="s">
        <v>101</v>
      </c>
      <c r="B89" s="127" t="str">
        <f>IF(RISCOS!$T$89=0,"",RISCOS!$T$89)</f>
        <v/>
      </c>
      <c r="C89" s="227"/>
      <c r="D89" s="227"/>
      <c r="E89" s="124" t="e">
        <f>IF(#REF!="","",#REF!)</f>
        <v>#REF!</v>
      </c>
      <c r="F89" s="124" t="e">
        <f>IF(#REF!="","",#REF!)</f>
        <v>#REF!</v>
      </c>
      <c r="G89" s="124" t="e">
        <f>IF(#REF!="","",#REF!)</f>
        <v>#REF!</v>
      </c>
      <c r="H89" s="126"/>
      <c r="I89" s="126"/>
      <c r="J89" s="126"/>
      <c r="K89" s="126"/>
      <c r="L89" s="126"/>
    </row>
    <row r="90" spans="1:12" ht="31.5" customHeight="1" x14ac:dyDescent="0.25">
      <c r="A90" t="s">
        <v>101</v>
      </c>
      <c r="B90" s="127" t="str">
        <f>IF(RISCOS!$T$89=0,"",RISCOS!$T$89)</f>
        <v/>
      </c>
      <c r="C90" s="227"/>
      <c r="D90" s="227"/>
      <c r="E90" s="124" t="e">
        <f>IF(#REF!="","",#REF!)</f>
        <v>#REF!</v>
      </c>
      <c r="F90" s="124" t="e">
        <f>IF(#REF!="","",#REF!)</f>
        <v>#REF!</v>
      </c>
      <c r="G90" s="124" t="e">
        <f>IF(#REF!="","",#REF!)</f>
        <v>#REF!</v>
      </c>
      <c r="H90" s="126"/>
      <c r="I90" s="126"/>
      <c r="J90" s="126"/>
      <c r="K90" s="126"/>
      <c r="L90" s="126"/>
    </row>
    <row r="91" spans="1:12" ht="31.5" customHeight="1" x14ac:dyDescent="0.25">
      <c r="A91" t="s">
        <v>101</v>
      </c>
      <c r="B91" s="128" t="str">
        <f>IF(RISCOS!$T$89=0,"",RISCOS!$T$89)</f>
        <v/>
      </c>
      <c r="C91" s="227"/>
      <c r="D91" s="227"/>
      <c r="E91" s="124" t="e">
        <f>IF(#REF!="","",#REF!)</f>
        <v>#REF!</v>
      </c>
      <c r="F91" s="124" t="e">
        <f>IF(#REF!="","",#REF!)</f>
        <v>#REF!</v>
      </c>
      <c r="G91" s="124" t="e">
        <f>IF(#REF!="","",#REF!)</f>
        <v>#REF!</v>
      </c>
      <c r="H91" s="126"/>
      <c r="I91" s="126"/>
      <c r="J91" s="126"/>
      <c r="K91" s="126"/>
      <c r="L91" s="126"/>
    </row>
    <row r="92" spans="1:12" ht="31.5" customHeight="1" x14ac:dyDescent="0.25">
      <c r="A92" t="s">
        <v>101</v>
      </c>
      <c r="B92" s="127" t="str">
        <f>IF(RISCOS!$T$89=0,"",RISCOS!$T$89)</f>
        <v/>
      </c>
      <c r="C92" s="227"/>
      <c r="D92" s="227"/>
      <c r="E92" s="124" t="e">
        <f>IF(#REF!="","",#REF!)</f>
        <v>#REF!</v>
      </c>
      <c r="F92" s="124" t="e">
        <f>IF(#REF!="","",#REF!)</f>
        <v>#REF!</v>
      </c>
      <c r="G92" s="124" t="e">
        <f>IF(#REF!="","",#REF!)</f>
        <v>#REF!</v>
      </c>
      <c r="H92" s="126"/>
      <c r="I92" s="126"/>
      <c r="J92" s="126"/>
      <c r="K92" s="126"/>
      <c r="L92" s="126"/>
    </row>
    <row r="93" spans="1:12" ht="31.5" customHeight="1" x14ac:dyDescent="0.25">
      <c r="A93" t="s">
        <v>101</v>
      </c>
      <c r="B93" s="127" t="str">
        <f>IF(RISCOS!$T$89=0,"",RISCOS!$T$89)</f>
        <v/>
      </c>
      <c r="C93" s="227"/>
      <c r="D93" s="227"/>
      <c r="E93" s="124" t="e">
        <f>IF(#REF!="","",#REF!)</f>
        <v>#REF!</v>
      </c>
      <c r="F93" s="124" t="e">
        <f>IF(#REF!="","",#REF!)</f>
        <v>#REF!</v>
      </c>
      <c r="G93" s="124" t="e">
        <f>IF(#REF!="","",#REF!)</f>
        <v>#REF!</v>
      </c>
      <c r="H93" s="126"/>
      <c r="I93" s="126"/>
      <c r="J93" s="126"/>
      <c r="K93" s="126"/>
      <c r="L93" s="126"/>
    </row>
    <row r="94" spans="1:12" ht="31.5" customHeight="1" x14ac:dyDescent="0.25">
      <c r="A94" t="s">
        <v>101</v>
      </c>
      <c r="B94" s="127" t="str">
        <f>IF(RISCOS!$T$89=0,"",RISCOS!$T$89)</f>
        <v/>
      </c>
      <c r="C94" s="227"/>
      <c r="D94" s="227"/>
      <c r="E94" s="124" t="e">
        <f>IF(#REF!="","",#REF!)</f>
        <v>#REF!</v>
      </c>
      <c r="F94" s="124" t="e">
        <f>IF(#REF!="","",#REF!)</f>
        <v>#REF!</v>
      </c>
      <c r="G94" s="124" t="e">
        <f>IF(#REF!="","",#REF!)</f>
        <v>#REF!</v>
      </c>
      <c r="H94" s="126"/>
      <c r="I94" s="126"/>
      <c r="J94" s="126"/>
      <c r="K94" s="126"/>
      <c r="L94" s="126"/>
    </row>
    <row r="95" spans="1:12" ht="31.5" customHeight="1" x14ac:dyDescent="0.25">
      <c r="A95" t="s">
        <v>101</v>
      </c>
      <c r="B95" s="127" t="str">
        <f>IF(RISCOS!$T$89=0,"",RISCOS!$T$89)</f>
        <v/>
      </c>
      <c r="C95" s="227"/>
      <c r="D95" s="227"/>
      <c r="E95" s="124" t="e">
        <f>IF(#REF!="","",#REF!)</f>
        <v>#REF!</v>
      </c>
      <c r="F95" s="124" t="e">
        <f>IF(#REF!="","",#REF!)</f>
        <v>#REF!</v>
      </c>
      <c r="G95" s="124" t="e">
        <f>IF(#REF!="","",#REF!)</f>
        <v>#REF!</v>
      </c>
      <c r="H95" s="126"/>
      <c r="I95" s="126"/>
      <c r="J95" s="126"/>
      <c r="K95" s="126"/>
      <c r="L95" s="126"/>
    </row>
    <row r="96" spans="1:12" ht="31.5" customHeight="1" x14ac:dyDescent="0.25">
      <c r="A96" t="s">
        <v>101</v>
      </c>
      <c r="B96" s="129" t="str">
        <f>IF(RISCOS!$T$89=0,"",RISCOS!$T$89)</f>
        <v/>
      </c>
      <c r="C96" s="227"/>
      <c r="D96" s="227"/>
      <c r="E96" s="124" t="e">
        <f>IF(#REF!="","",#REF!)</f>
        <v>#REF!</v>
      </c>
      <c r="F96" s="124" t="e">
        <f>IF(#REF!="","",#REF!)</f>
        <v>#REF!</v>
      </c>
      <c r="G96" s="124" t="e">
        <f>IF(#REF!="","",#REF!)</f>
        <v>#REF!</v>
      </c>
      <c r="H96" s="126"/>
      <c r="I96" s="126"/>
      <c r="J96" s="126"/>
      <c r="K96" s="126"/>
      <c r="L96" s="126"/>
    </row>
    <row r="97" spans="1:12" ht="31.5" customHeight="1" x14ac:dyDescent="0.25">
      <c r="A97" t="s">
        <v>101</v>
      </c>
      <c r="B97" s="123" t="str">
        <f>IF(RISCOS!$T$99=0,"",RISCOS!$T$99)</f>
        <v/>
      </c>
      <c r="C97" s="227" t="str">
        <f>IF(RISCOS!B99="","",RISCOS!B99)</f>
        <v/>
      </c>
      <c r="D97" s="227" t="str">
        <f>RISCOS!D99</f>
        <v>R10 - [Etapa/Atividade de Execução + Deficiente, inadequado, inconsistente]</v>
      </c>
      <c r="E97" s="124" t="e">
        <f>IF(#REF!="","",#REF!)</f>
        <v>#REF!</v>
      </c>
      <c r="F97" s="124" t="e">
        <f>IF(#REF!="","",#REF!)</f>
        <v>#REF!</v>
      </c>
      <c r="G97" s="124" t="e">
        <f>IF(#REF!="","",#REF!)</f>
        <v>#REF!</v>
      </c>
      <c r="H97" s="126"/>
      <c r="I97" s="126"/>
      <c r="J97" s="126"/>
      <c r="K97" s="126"/>
      <c r="L97" s="126"/>
    </row>
    <row r="98" spans="1:12" ht="31.5" customHeight="1" x14ac:dyDescent="0.25">
      <c r="A98" t="s">
        <v>101</v>
      </c>
      <c r="B98" s="127" t="str">
        <f>IF(RISCOS!$T$99=0,"",RISCOS!$T$99)</f>
        <v/>
      </c>
      <c r="C98" s="227"/>
      <c r="D98" s="227"/>
      <c r="E98" s="124" t="e">
        <f>IF(#REF!="","",#REF!)</f>
        <v>#REF!</v>
      </c>
      <c r="F98" s="124" t="e">
        <f>IF(#REF!="","",#REF!)</f>
        <v>#REF!</v>
      </c>
      <c r="G98" s="124" t="e">
        <f>IF(#REF!="","",#REF!)</f>
        <v>#REF!</v>
      </c>
      <c r="H98" s="126"/>
      <c r="I98" s="126"/>
      <c r="J98" s="126"/>
      <c r="K98" s="126"/>
      <c r="L98" s="126"/>
    </row>
    <row r="99" spans="1:12" ht="31.5" customHeight="1" x14ac:dyDescent="0.25">
      <c r="A99" t="s">
        <v>101</v>
      </c>
      <c r="B99" s="127" t="str">
        <f>IF(RISCOS!$T$99=0,"",RISCOS!$T$99)</f>
        <v/>
      </c>
      <c r="C99" s="227"/>
      <c r="D99" s="227"/>
      <c r="E99" s="124" t="e">
        <f>IF(#REF!="","",#REF!)</f>
        <v>#REF!</v>
      </c>
      <c r="F99" s="124" t="e">
        <f>IF(#REF!="","",#REF!)</f>
        <v>#REF!</v>
      </c>
      <c r="G99" s="124" t="e">
        <f>IF(#REF!="","",#REF!)</f>
        <v>#REF!</v>
      </c>
      <c r="H99" s="126"/>
      <c r="I99" s="126"/>
      <c r="J99" s="126"/>
      <c r="K99" s="126"/>
      <c r="L99" s="126"/>
    </row>
    <row r="100" spans="1:12" ht="31.5" customHeight="1" x14ac:dyDescent="0.25">
      <c r="A100" t="s">
        <v>101</v>
      </c>
      <c r="B100" s="127" t="str">
        <f>IF(RISCOS!$T$99=0,"",RISCOS!$T$99)</f>
        <v/>
      </c>
      <c r="C100" s="227"/>
      <c r="D100" s="227"/>
      <c r="E100" s="124" t="e">
        <f>IF(#REF!="","",#REF!)</f>
        <v>#REF!</v>
      </c>
      <c r="F100" s="124" t="e">
        <f>IF(#REF!="","",#REF!)</f>
        <v>#REF!</v>
      </c>
      <c r="G100" s="124" t="e">
        <f>IF(#REF!="","",#REF!)</f>
        <v>#REF!</v>
      </c>
      <c r="H100" s="126"/>
      <c r="I100" s="126"/>
      <c r="J100" s="126"/>
      <c r="K100" s="126"/>
      <c r="L100" s="126"/>
    </row>
    <row r="101" spans="1:12" ht="31.5" customHeight="1" x14ac:dyDescent="0.25">
      <c r="A101" t="s">
        <v>101</v>
      </c>
      <c r="B101" s="128" t="str">
        <f>IF(RISCOS!$T$99=0,"",RISCOS!$T$99)</f>
        <v/>
      </c>
      <c r="C101" s="227"/>
      <c r="D101" s="227"/>
      <c r="E101" s="124" t="e">
        <f>IF(#REF!="","",#REF!)</f>
        <v>#REF!</v>
      </c>
      <c r="F101" s="124" t="e">
        <f>IF(#REF!="","",#REF!)</f>
        <v>#REF!</v>
      </c>
      <c r="G101" s="124" t="e">
        <f>IF(#REF!="","",#REF!)</f>
        <v>#REF!</v>
      </c>
      <c r="H101" s="126"/>
      <c r="I101" s="126"/>
      <c r="J101" s="126"/>
      <c r="K101" s="126"/>
      <c r="L101" s="126"/>
    </row>
    <row r="102" spans="1:12" ht="31.5" customHeight="1" x14ac:dyDescent="0.25">
      <c r="A102" t="s">
        <v>101</v>
      </c>
      <c r="B102" s="127" t="str">
        <f>IF(RISCOS!$T$99=0,"",RISCOS!$T$99)</f>
        <v/>
      </c>
      <c r="C102" s="227"/>
      <c r="D102" s="227"/>
      <c r="E102" s="124" t="e">
        <f>IF(#REF!="","",#REF!)</f>
        <v>#REF!</v>
      </c>
      <c r="F102" s="124" t="e">
        <f>IF(#REF!="","",#REF!)</f>
        <v>#REF!</v>
      </c>
      <c r="G102" s="124" t="e">
        <f>IF(#REF!="","",#REF!)</f>
        <v>#REF!</v>
      </c>
      <c r="H102" s="126"/>
      <c r="I102" s="126"/>
      <c r="J102" s="126"/>
      <c r="K102" s="126"/>
      <c r="L102" s="126"/>
    </row>
    <row r="103" spans="1:12" ht="31.5" customHeight="1" x14ac:dyDescent="0.25">
      <c r="A103" t="s">
        <v>101</v>
      </c>
      <c r="B103" s="127" t="str">
        <f>IF(RISCOS!$T$99=0,"",RISCOS!$T$99)</f>
        <v/>
      </c>
      <c r="C103" s="227"/>
      <c r="D103" s="227"/>
      <c r="E103" s="124" t="e">
        <f>IF(#REF!="","",#REF!)</f>
        <v>#REF!</v>
      </c>
      <c r="F103" s="124" t="e">
        <f>IF(#REF!="","",#REF!)</f>
        <v>#REF!</v>
      </c>
      <c r="G103" s="124" t="e">
        <f>IF(#REF!="","",#REF!)</f>
        <v>#REF!</v>
      </c>
      <c r="H103" s="126"/>
      <c r="I103" s="126"/>
      <c r="J103" s="126"/>
      <c r="K103" s="126"/>
      <c r="L103" s="126"/>
    </row>
    <row r="104" spans="1:12" ht="31.5" customHeight="1" x14ac:dyDescent="0.25">
      <c r="A104" t="s">
        <v>101</v>
      </c>
      <c r="B104" s="127" t="str">
        <f>IF(RISCOS!$T$99=0,"",RISCOS!$T$99)</f>
        <v/>
      </c>
      <c r="C104" s="227"/>
      <c r="D104" s="227"/>
      <c r="E104" s="124" t="e">
        <f>IF(#REF!="","",#REF!)</f>
        <v>#REF!</v>
      </c>
      <c r="F104" s="124" t="e">
        <f>IF(#REF!="","",#REF!)</f>
        <v>#REF!</v>
      </c>
      <c r="G104" s="124" t="e">
        <f>IF(#REF!="","",#REF!)</f>
        <v>#REF!</v>
      </c>
      <c r="H104" s="126"/>
      <c r="I104" s="126"/>
      <c r="J104" s="126"/>
      <c r="K104" s="126"/>
      <c r="L104" s="126"/>
    </row>
    <row r="105" spans="1:12" ht="31.5" customHeight="1" x14ac:dyDescent="0.25">
      <c r="A105" t="s">
        <v>101</v>
      </c>
      <c r="B105" s="127" t="str">
        <f>IF(RISCOS!$T$99=0,"",RISCOS!$T$99)</f>
        <v/>
      </c>
      <c r="C105" s="227"/>
      <c r="D105" s="227"/>
      <c r="E105" s="124" t="e">
        <f>IF(#REF!="","",#REF!)</f>
        <v>#REF!</v>
      </c>
      <c r="F105" s="124" t="e">
        <f>IF(#REF!="","",#REF!)</f>
        <v>#REF!</v>
      </c>
      <c r="G105" s="124" t="e">
        <f>IF(#REF!="","",#REF!)</f>
        <v>#REF!</v>
      </c>
      <c r="H105" s="126"/>
      <c r="I105" s="126"/>
      <c r="J105" s="126"/>
      <c r="K105" s="126"/>
      <c r="L105" s="126"/>
    </row>
    <row r="106" spans="1:12" ht="31.5" customHeight="1" x14ac:dyDescent="0.25">
      <c r="A106" t="s">
        <v>101</v>
      </c>
      <c r="B106" s="129" t="str">
        <f>IF(RISCOS!$T$99=0,"",RISCOS!$T$99)</f>
        <v/>
      </c>
      <c r="C106" s="227"/>
      <c r="D106" s="227"/>
      <c r="E106" s="124" t="e">
        <f>IF(#REF!="","",#REF!)</f>
        <v>#REF!</v>
      </c>
      <c r="F106" s="124" t="e">
        <f>IF(#REF!="","",#REF!)</f>
        <v>#REF!</v>
      </c>
      <c r="G106" s="124" t="e">
        <f>IF(#REF!="","",#REF!)</f>
        <v>#REF!</v>
      </c>
      <c r="H106" s="126"/>
      <c r="I106" s="126"/>
      <c r="J106" s="126"/>
      <c r="K106" s="126"/>
      <c r="L106" s="126"/>
    </row>
    <row r="107" spans="1:12" ht="31.5" customHeight="1" x14ac:dyDescent="0.25">
      <c r="A107" t="s">
        <v>101</v>
      </c>
      <c r="B107" s="123" t="str">
        <f>IF(RISCOS!$T$109=0,"",RISCOS!$T$109)</f>
        <v/>
      </c>
      <c r="C107" s="227" t="str">
        <f>IF(RISCOS!B109="","",RISCOS!B109)</f>
        <v/>
      </c>
      <c r="D107" s="227">
        <f>RISCOS!D109</f>
        <v>0</v>
      </c>
      <c r="E107" s="124" t="e">
        <f>IF(#REF!="","",#REF!)</f>
        <v>#REF!</v>
      </c>
      <c r="F107" s="124" t="e">
        <f>IF(#REF!="","",#REF!)</f>
        <v>#REF!</v>
      </c>
      <c r="G107" s="124" t="e">
        <f>IF(#REF!="","",#REF!)</f>
        <v>#REF!</v>
      </c>
      <c r="H107" s="126"/>
      <c r="I107" s="126"/>
      <c r="J107" s="126"/>
      <c r="K107" s="126"/>
      <c r="L107" s="126"/>
    </row>
    <row r="108" spans="1:12" ht="31.5" customHeight="1" x14ac:dyDescent="0.25">
      <c r="A108" t="s">
        <v>101</v>
      </c>
      <c r="B108" s="127" t="str">
        <f>IF(RISCOS!$T$109=0,"",RISCOS!$T$109)</f>
        <v/>
      </c>
      <c r="C108" s="227"/>
      <c r="D108" s="227"/>
      <c r="E108" s="124" t="e">
        <f>IF(#REF!="","",#REF!)</f>
        <v>#REF!</v>
      </c>
      <c r="F108" s="124" t="e">
        <f>IF(#REF!="","",#REF!)</f>
        <v>#REF!</v>
      </c>
      <c r="G108" s="124" t="e">
        <f>IF(#REF!="","",#REF!)</f>
        <v>#REF!</v>
      </c>
      <c r="H108" s="126"/>
      <c r="I108" s="126"/>
      <c r="J108" s="126"/>
      <c r="K108" s="126"/>
      <c r="L108" s="126"/>
    </row>
    <row r="109" spans="1:12" ht="31.5" customHeight="1" x14ac:dyDescent="0.25">
      <c r="A109" t="s">
        <v>101</v>
      </c>
      <c r="B109" s="127" t="str">
        <f>IF(RISCOS!$T$109=0,"",RISCOS!$T$109)</f>
        <v/>
      </c>
      <c r="C109" s="227"/>
      <c r="D109" s="227"/>
      <c r="E109" s="124" t="e">
        <f>IF(#REF!="","",#REF!)</f>
        <v>#REF!</v>
      </c>
      <c r="F109" s="124" t="e">
        <f>IF(#REF!="","",#REF!)</f>
        <v>#REF!</v>
      </c>
      <c r="G109" s="124" t="e">
        <f>IF(#REF!="","",#REF!)</f>
        <v>#REF!</v>
      </c>
      <c r="H109" s="126"/>
      <c r="I109" s="126"/>
      <c r="J109" s="126"/>
      <c r="K109" s="126"/>
      <c r="L109" s="126"/>
    </row>
    <row r="110" spans="1:12" ht="31.5" customHeight="1" x14ac:dyDescent="0.25">
      <c r="A110" t="s">
        <v>101</v>
      </c>
      <c r="B110" s="127" t="str">
        <f>IF(RISCOS!$T$109=0,"",RISCOS!$T$109)</f>
        <v/>
      </c>
      <c r="C110" s="227"/>
      <c r="D110" s="227"/>
      <c r="E110" s="124" t="e">
        <f>IF(#REF!="","",#REF!)</f>
        <v>#REF!</v>
      </c>
      <c r="F110" s="124" t="e">
        <f>IF(#REF!="","",#REF!)</f>
        <v>#REF!</v>
      </c>
      <c r="G110" s="124" t="e">
        <f>IF(#REF!="","",#REF!)</f>
        <v>#REF!</v>
      </c>
      <c r="H110" s="126"/>
      <c r="I110" s="126"/>
      <c r="J110" s="126"/>
      <c r="K110" s="126"/>
      <c r="L110" s="126"/>
    </row>
    <row r="111" spans="1:12" ht="31.5" customHeight="1" x14ac:dyDescent="0.25">
      <c r="A111" t="s">
        <v>101</v>
      </c>
      <c r="B111" s="128" t="str">
        <f>IF(RISCOS!$T$109=0,"",RISCOS!$T$109)</f>
        <v/>
      </c>
      <c r="C111" s="227"/>
      <c r="D111" s="227"/>
      <c r="E111" s="124" t="e">
        <f>IF(#REF!="","",#REF!)</f>
        <v>#REF!</v>
      </c>
      <c r="F111" s="124" t="e">
        <f>IF(#REF!="","",#REF!)</f>
        <v>#REF!</v>
      </c>
      <c r="G111" s="124" t="e">
        <f>IF(#REF!="","",#REF!)</f>
        <v>#REF!</v>
      </c>
      <c r="H111" s="126"/>
      <c r="I111" s="126"/>
      <c r="J111" s="126"/>
      <c r="K111" s="126"/>
      <c r="L111" s="126"/>
    </row>
    <row r="112" spans="1:12" ht="31.5" customHeight="1" x14ac:dyDescent="0.25">
      <c r="A112" t="s">
        <v>101</v>
      </c>
      <c r="B112" s="127" t="str">
        <f>IF(RISCOS!$T$109=0,"",RISCOS!$T$109)</f>
        <v/>
      </c>
      <c r="C112" s="227"/>
      <c r="D112" s="227"/>
      <c r="E112" s="124" t="e">
        <f>IF(#REF!="","",#REF!)</f>
        <v>#REF!</v>
      </c>
      <c r="F112" s="124" t="e">
        <f>IF(#REF!="","",#REF!)</f>
        <v>#REF!</v>
      </c>
      <c r="G112" s="124" t="e">
        <f>IF(#REF!="","",#REF!)</f>
        <v>#REF!</v>
      </c>
      <c r="H112" s="126"/>
      <c r="I112" s="126"/>
      <c r="J112" s="126"/>
      <c r="K112" s="126"/>
      <c r="L112" s="126"/>
    </row>
    <row r="113" spans="1:12" ht="31.5" customHeight="1" x14ac:dyDescent="0.25">
      <c r="A113" t="s">
        <v>101</v>
      </c>
      <c r="B113" s="127" t="str">
        <f>IF(RISCOS!$T$109=0,"",RISCOS!$T$109)</f>
        <v/>
      </c>
      <c r="C113" s="227"/>
      <c r="D113" s="227"/>
      <c r="E113" s="124" t="e">
        <f>IF(#REF!="","",#REF!)</f>
        <v>#REF!</v>
      </c>
      <c r="F113" s="124" t="e">
        <f>IF(#REF!="","",#REF!)</f>
        <v>#REF!</v>
      </c>
      <c r="G113" s="124" t="e">
        <f>IF(#REF!="","",#REF!)</f>
        <v>#REF!</v>
      </c>
      <c r="H113" s="126"/>
      <c r="I113" s="126"/>
      <c r="J113" s="126"/>
      <c r="K113" s="126"/>
      <c r="L113" s="126"/>
    </row>
    <row r="114" spans="1:12" ht="31.5" customHeight="1" x14ac:dyDescent="0.25">
      <c r="A114" t="s">
        <v>101</v>
      </c>
      <c r="B114" s="127" t="str">
        <f>IF(RISCOS!$T$109=0,"",RISCOS!$T$109)</f>
        <v/>
      </c>
      <c r="C114" s="227"/>
      <c r="D114" s="227"/>
      <c r="E114" s="124" t="e">
        <f>IF(#REF!="","",#REF!)</f>
        <v>#REF!</v>
      </c>
      <c r="F114" s="124" t="e">
        <f>IF(#REF!="","",#REF!)</f>
        <v>#REF!</v>
      </c>
      <c r="G114" s="124" t="e">
        <f>IF(#REF!="","",#REF!)</f>
        <v>#REF!</v>
      </c>
      <c r="H114" s="126"/>
      <c r="I114" s="126"/>
      <c r="J114" s="126"/>
      <c r="K114" s="126"/>
      <c r="L114" s="126"/>
    </row>
    <row r="115" spans="1:12" ht="31.5" customHeight="1" x14ac:dyDescent="0.25">
      <c r="A115" t="s">
        <v>101</v>
      </c>
      <c r="B115" s="127" t="str">
        <f>IF(RISCOS!$T$109=0,"",RISCOS!$T$109)</f>
        <v/>
      </c>
      <c r="C115" s="227"/>
      <c r="D115" s="227"/>
      <c r="E115" s="124" t="e">
        <f>IF(#REF!="","",#REF!)</f>
        <v>#REF!</v>
      </c>
      <c r="F115" s="124" t="e">
        <f>IF(#REF!="","",#REF!)</f>
        <v>#REF!</v>
      </c>
      <c r="G115" s="124" t="e">
        <f>IF(#REF!="","",#REF!)</f>
        <v>#REF!</v>
      </c>
      <c r="H115" s="126"/>
      <c r="I115" s="126"/>
      <c r="J115" s="126"/>
      <c r="K115" s="126"/>
      <c r="L115" s="126"/>
    </row>
    <row r="116" spans="1:12" ht="31.5" customHeight="1" x14ac:dyDescent="0.25">
      <c r="A116" t="s">
        <v>101</v>
      </c>
      <c r="B116" s="129" t="str">
        <f>IF(RISCOS!$T$109=0,"",RISCOS!$T$109)</f>
        <v/>
      </c>
      <c r="C116" s="227"/>
      <c r="D116" s="227"/>
      <c r="E116" s="124" t="e">
        <f>IF(#REF!="","",#REF!)</f>
        <v>#REF!</v>
      </c>
      <c r="F116" s="124" t="e">
        <f>IF(#REF!="","",#REF!)</f>
        <v>#REF!</v>
      </c>
      <c r="G116" s="124" t="e">
        <f>IF(#REF!="","",#REF!)</f>
        <v>#REF!</v>
      </c>
      <c r="H116" s="126"/>
      <c r="I116" s="126"/>
      <c r="J116" s="126"/>
      <c r="K116" s="126"/>
      <c r="L116" s="126"/>
    </row>
    <row r="117" spans="1:12" ht="31.5" customHeight="1" x14ac:dyDescent="0.25">
      <c r="A117" t="s">
        <v>101</v>
      </c>
      <c r="B117" s="123" t="str">
        <f>IF(RISCOS!$T$119=0,"",RISCOS!$T$119)</f>
        <v/>
      </c>
      <c r="C117" s="227" t="str">
        <f>IF(RISCOS!B119="","",RISCOS!B119)</f>
        <v/>
      </c>
      <c r="D117" s="227">
        <f>RISCOS!D119</f>
        <v>0</v>
      </c>
      <c r="E117" s="124" t="e">
        <f>IF(#REF!="","",#REF!)</f>
        <v>#REF!</v>
      </c>
      <c r="F117" s="124" t="e">
        <f>IF(#REF!="","",#REF!)</f>
        <v>#REF!</v>
      </c>
      <c r="G117" s="124" t="e">
        <f>IF(#REF!="","",#REF!)</f>
        <v>#REF!</v>
      </c>
      <c r="H117" s="126"/>
      <c r="I117" s="126"/>
      <c r="J117" s="126"/>
      <c r="K117" s="126"/>
      <c r="L117" s="126"/>
    </row>
    <row r="118" spans="1:12" ht="31.5" customHeight="1" x14ac:dyDescent="0.25">
      <c r="A118" t="s">
        <v>101</v>
      </c>
      <c r="B118" s="127" t="str">
        <f>IF(RISCOS!$T$119=0,"",RISCOS!$T$119)</f>
        <v/>
      </c>
      <c r="C118" s="227"/>
      <c r="D118" s="227"/>
      <c r="E118" s="124" t="e">
        <f>IF(#REF!="","",#REF!)</f>
        <v>#REF!</v>
      </c>
      <c r="F118" s="124" t="e">
        <f>IF(#REF!="","",#REF!)</f>
        <v>#REF!</v>
      </c>
      <c r="G118" s="124" t="e">
        <f>IF(#REF!="","",#REF!)</f>
        <v>#REF!</v>
      </c>
      <c r="H118" s="126"/>
      <c r="I118" s="126"/>
      <c r="J118" s="126"/>
      <c r="K118" s="126"/>
      <c r="L118" s="126"/>
    </row>
    <row r="119" spans="1:12" ht="31.5" customHeight="1" x14ac:dyDescent="0.25">
      <c r="A119" t="s">
        <v>101</v>
      </c>
      <c r="B119" s="127" t="str">
        <f>IF(RISCOS!$T$119=0,"",RISCOS!$T$119)</f>
        <v/>
      </c>
      <c r="C119" s="227"/>
      <c r="D119" s="227"/>
      <c r="E119" s="124" t="e">
        <f>IF(#REF!="","",#REF!)</f>
        <v>#REF!</v>
      </c>
      <c r="F119" s="124" t="e">
        <f>IF(#REF!="","",#REF!)</f>
        <v>#REF!</v>
      </c>
      <c r="G119" s="124" t="e">
        <f>IF(#REF!="","",#REF!)</f>
        <v>#REF!</v>
      </c>
      <c r="H119" s="126"/>
      <c r="I119" s="126"/>
      <c r="J119" s="126"/>
      <c r="K119" s="126"/>
      <c r="L119" s="126"/>
    </row>
    <row r="120" spans="1:12" ht="31.5" customHeight="1" x14ac:dyDescent="0.25">
      <c r="A120" t="s">
        <v>101</v>
      </c>
      <c r="B120" s="127" t="str">
        <f>IF(RISCOS!$T$119=0,"",RISCOS!$T$119)</f>
        <v/>
      </c>
      <c r="C120" s="227"/>
      <c r="D120" s="227"/>
      <c r="E120" s="124" t="e">
        <f>IF(#REF!="","",#REF!)</f>
        <v>#REF!</v>
      </c>
      <c r="F120" s="124" t="e">
        <f>IF(#REF!="","",#REF!)</f>
        <v>#REF!</v>
      </c>
      <c r="G120" s="124" t="e">
        <f>IF(#REF!="","",#REF!)</f>
        <v>#REF!</v>
      </c>
      <c r="H120" s="126"/>
      <c r="I120" s="126"/>
      <c r="J120" s="126"/>
      <c r="K120" s="126"/>
      <c r="L120" s="126"/>
    </row>
    <row r="121" spans="1:12" ht="31.5" customHeight="1" x14ac:dyDescent="0.25">
      <c r="A121" t="s">
        <v>101</v>
      </c>
      <c r="B121" s="128" t="str">
        <f>IF(RISCOS!$T$119=0,"",RISCOS!$T$119)</f>
        <v/>
      </c>
      <c r="C121" s="227"/>
      <c r="D121" s="227"/>
      <c r="E121" s="124" t="e">
        <f>IF(#REF!="","",#REF!)</f>
        <v>#REF!</v>
      </c>
      <c r="F121" s="124" t="e">
        <f>IF(#REF!="","",#REF!)</f>
        <v>#REF!</v>
      </c>
      <c r="G121" s="124" t="e">
        <f>IF(#REF!="","",#REF!)</f>
        <v>#REF!</v>
      </c>
      <c r="H121" s="126"/>
      <c r="I121" s="126"/>
      <c r="J121" s="126"/>
      <c r="K121" s="126"/>
      <c r="L121" s="126"/>
    </row>
    <row r="122" spans="1:12" ht="31.5" customHeight="1" x14ac:dyDescent="0.25">
      <c r="A122" t="s">
        <v>101</v>
      </c>
      <c r="B122" s="127" t="str">
        <f>IF(RISCOS!$T$119=0,"",RISCOS!$T$119)</f>
        <v/>
      </c>
      <c r="C122" s="227"/>
      <c r="D122" s="227"/>
      <c r="E122" s="124" t="e">
        <f>IF(#REF!="","",#REF!)</f>
        <v>#REF!</v>
      </c>
      <c r="F122" s="124" t="e">
        <f>IF(#REF!="","",#REF!)</f>
        <v>#REF!</v>
      </c>
      <c r="G122" s="124" t="e">
        <f>IF(#REF!="","",#REF!)</f>
        <v>#REF!</v>
      </c>
      <c r="H122" s="126"/>
      <c r="I122" s="126"/>
      <c r="J122" s="126"/>
      <c r="K122" s="126"/>
      <c r="L122" s="126"/>
    </row>
    <row r="123" spans="1:12" ht="31.5" customHeight="1" x14ac:dyDescent="0.25">
      <c r="A123" t="s">
        <v>101</v>
      </c>
      <c r="B123" s="127" t="str">
        <f>IF(RISCOS!$T$119=0,"",RISCOS!$T$119)</f>
        <v/>
      </c>
      <c r="C123" s="227"/>
      <c r="D123" s="227"/>
      <c r="E123" s="124" t="e">
        <f>IF(#REF!="","",#REF!)</f>
        <v>#REF!</v>
      </c>
      <c r="F123" s="124" t="e">
        <f>IF(#REF!="","",#REF!)</f>
        <v>#REF!</v>
      </c>
      <c r="G123" s="124" t="e">
        <f>IF(#REF!="","",#REF!)</f>
        <v>#REF!</v>
      </c>
      <c r="H123" s="126"/>
      <c r="I123" s="126"/>
      <c r="J123" s="126"/>
      <c r="K123" s="126"/>
      <c r="L123" s="126"/>
    </row>
    <row r="124" spans="1:12" ht="31.5" customHeight="1" x14ac:dyDescent="0.25">
      <c r="A124" t="s">
        <v>101</v>
      </c>
      <c r="B124" s="127" t="str">
        <f>IF(RISCOS!$T$119=0,"",RISCOS!$T$119)</f>
        <v/>
      </c>
      <c r="C124" s="227"/>
      <c r="D124" s="227"/>
      <c r="E124" s="124" t="e">
        <f>IF(#REF!="","",#REF!)</f>
        <v>#REF!</v>
      </c>
      <c r="F124" s="124" t="e">
        <f>IF(#REF!="","",#REF!)</f>
        <v>#REF!</v>
      </c>
      <c r="G124" s="124" t="e">
        <f>IF(#REF!="","",#REF!)</f>
        <v>#REF!</v>
      </c>
      <c r="H124" s="126"/>
      <c r="I124" s="126"/>
      <c r="J124" s="126"/>
      <c r="K124" s="126"/>
      <c r="L124" s="126"/>
    </row>
    <row r="125" spans="1:12" ht="31.5" customHeight="1" x14ac:dyDescent="0.25">
      <c r="A125" t="s">
        <v>101</v>
      </c>
      <c r="B125" s="127" t="str">
        <f>IF(RISCOS!$T$119=0,"",RISCOS!$T$119)</f>
        <v/>
      </c>
      <c r="C125" s="227"/>
      <c r="D125" s="227"/>
      <c r="E125" s="124" t="e">
        <f>IF(#REF!="","",#REF!)</f>
        <v>#REF!</v>
      </c>
      <c r="F125" s="124" t="e">
        <f>IF(#REF!="","",#REF!)</f>
        <v>#REF!</v>
      </c>
      <c r="G125" s="124" t="e">
        <f>IF(#REF!="","",#REF!)</f>
        <v>#REF!</v>
      </c>
      <c r="H125" s="126"/>
      <c r="I125" s="126"/>
      <c r="J125" s="126"/>
      <c r="K125" s="126"/>
      <c r="L125" s="126"/>
    </row>
    <row r="126" spans="1:12" ht="31.5" customHeight="1" x14ac:dyDescent="0.25">
      <c r="A126" t="s">
        <v>101</v>
      </c>
      <c r="B126" s="129" t="str">
        <f>IF(RISCOS!$T$119=0,"",RISCOS!$T$119)</f>
        <v/>
      </c>
      <c r="C126" s="227"/>
      <c r="D126" s="227"/>
      <c r="E126" s="124" t="e">
        <f>IF(#REF!="","",#REF!)</f>
        <v>#REF!</v>
      </c>
      <c r="F126" s="124" t="e">
        <f>IF(#REF!="","",#REF!)</f>
        <v>#REF!</v>
      </c>
      <c r="G126" s="124" t="e">
        <f>IF(#REF!="","",#REF!)</f>
        <v>#REF!</v>
      </c>
      <c r="H126" s="126"/>
      <c r="I126" s="126"/>
      <c r="J126" s="126"/>
      <c r="K126" s="126"/>
      <c r="L126" s="126"/>
    </row>
    <row r="127" spans="1:12" ht="31.5" customHeight="1" x14ac:dyDescent="0.25">
      <c r="A127" t="s">
        <v>101</v>
      </c>
      <c r="B127" s="123" t="str">
        <f>IF(RISCOS!$T$129=0,"",RISCOS!$T$129)</f>
        <v/>
      </c>
      <c r="C127" s="227" t="str">
        <f>IF(RISCOS!B129="","",RISCOS!B129)</f>
        <v/>
      </c>
      <c r="D127" s="227">
        <f>RISCOS!D129</f>
        <v>0</v>
      </c>
      <c r="E127" s="124" t="e">
        <f>IF(#REF!="","",#REF!)</f>
        <v>#REF!</v>
      </c>
      <c r="F127" s="124" t="e">
        <f>IF(#REF!="","",#REF!)</f>
        <v>#REF!</v>
      </c>
      <c r="G127" s="124" t="e">
        <f>IF(#REF!="","",#REF!)</f>
        <v>#REF!</v>
      </c>
      <c r="H127" s="126"/>
      <c r="I127" s="126"/>
      <c r="J127" s="126"/>
      <c r="K127" s="126"/>
      <c r="L127" s="126"/>
    </row>
    <row r="128" spans="1:12" ht="31.5" customHeight="1" x14ac:dyDescent="0.25">
      <c r="A128" t="s">
        <v>101</v>
      </c>
      <c r="B128" s="127" t="str">
        <f>IF(RISCOS!$T$129=0,"",RISCOS!$T$129)</f>
        <v/>
      </c>
      <c r="C128" s="227"/>
      <c r="D128" s="227"/>
      <c r="E128" s="124" t="e">
        <f>IF(#REF!="","",#REF!)</f>
        <v>#REF!</v>
      </c>
      <c r="F128" s="124" t="e">
        <f>IF(#REF!="","",#REF!)</f>
        <v>#REF!</v>
      </c>
      <c r="G128" s="124" t="e">
        <f>IF(#REF!="","",#REF!)</f>
        <v>#REF!</v>
      </c>
      <c r="H128" s="126"/>
      <c r="I128" s="126"/>
      <c r="J128" s="126"/>
      <c r="K128" s="126"/>
      <c r="L128" s="126"/>
    </row>
    <row r="129" spans="1:12" ht="31.5" customHeight="1" x14ac:dyDescent="0.25">
      <c r="A129" t="s">
        <v>101</v>
      </c>
      <c r="B129" s="127" t="str">
        <f>IF(RISCOS!$T$129=0,"",RISCOS!$T$129)</f>
        <v/>
      </c>
      <c r="C129" s="227"/>
      <c r="D129" s="227"/>
      <c r="E129" s="124" t="e">
        <f>IF(#REF!="","",#REF!)</f>
        <v>#REF!</v>
      </c>
      <c r="F129" s="124" t="e">
        <f>IF(#REF!="","",#REF!)</f>
        <v>#REF!</v>
      </c>
      <c r="G129" s="124" t="e">
        <f>IF(#REF!="","",#REF!)</f>
        <v>#REF!</v>
      </c>
      <c r="H129" s="126"/>
      <c r="I129" s="126"/>
      <c r="J129" s="126"/>
      <c r="K129" s="126"/>
      <c r="L129" s="126"/>
    </row>
    <row r="130" spans="1:12" ht="31.5" customHeight="1" x14ac:dyDescent="0.25">
      <c r="A130" t="s">
        <v>101</v>
      </c>
      <c r="B130" s="127" t="str">
        <f>IF(RISCOS!$T$129=0,"",RISCOS!$T$129)</f>
        <v/>
      </c>
      <c r="C130" s="227"/>
      <c r="D130" s="227"/>
      <c r="E130" s="124" t="e">
        <f>IF(#REF!="","",#REF!)</f>
        <v>#REF!</v>
      </c>
      <c r="F130" s="124" t="e">
        <f>IF(#REF!="","",#REF!)</f>
        <v>#REF!</v>
      </c>
      <c r="G130" s="124" t="e">
        <f>IF(#REF!="","",#REF!)</f>
        <v>#REF!</v>
      </c>
      <c r="H130" s="126"/>
      <c r="I130" s="126"/>
      <c r="J130" s="126"/>
      <c r="K130" s="126"/>
      <c r="L130" s="126"/>
    </row>
    <row r="131" spans="1:12" ht="31.5" customHeight="1" x14ac:dyDescent="0.25">
      <c r="A131" t="s">
        <v>101</v>
      </c>
      <c r="B131" s="128" t="str">
        <f>IF(RISCOS!$T$129=0,"",RISCOS!$T$129)</f>
        <v/>
      </c>
      <c r="C131" s="227"/>
      <c r="D131" s="227"/>
      <c r="E131" s="124" t="e">
        <f>IF(#REF!="","",#REF!)</f>
        <v>#REF!</v>
      </c>
      <c r="F131" s="124" t="e">
        <f>IF(#REF!="","",#REF!)</f>
        <v>#REF!</v>
      </c>
      <c r="G131" s="124" t="e">
        <f>IF(#REF!="","",#REF!)</f>
        <v>#REF!</v>
      </c>
      <c r="H131" s="126"/>
      <c r="I131" s="126"/>
      <c r="J131" s="126"/>
      <c r="K131" s="126"/>
      <c r="L131" s="126"/>
    </row>
    <row r="132" spans="1:12" ht="31.5" customHeight="1" x14ac:dyDescent="0.25">
      <c r="A132" t="s">
        <v>101</v>
      </c>
      <c r="B132" s="127" t="str">
        <f>IF(RISCOS!$T$129=0,"",RISCOS!$T$129)</f>
        <v/>
      </c>
      <c r="C132" s="227"/>
      <c r="D132" s="227"/>
      <c r="E132" s="124" t="e">
        <f>IF(#REF!="","",#REF!)</f>
        <v>#REF!</v>
      </c>
      <c r="F132" s="124" t="e">
        <f>IF(#REF!="","",#REF!)</f>
        <v>#REF!</v>
      </c>
      <c r="G132" s="124" t="e">
        <f>IF(#REF!="","",#REF!)</f>
        <v>#REF!</v>
      </c>
      <c r="H132" s="126"/>
      <c r="I132" s="126"/>
      <c r="J132" s="126"/>
      <c r="K132" s="126"/>
      <c r="L132" s="126"/>
    </row>
    <row r="133" spans="1:12" ht="31.5" customHeight="1" x14ac:dyDescent="0.25">
      <c r="A133" t="s">
        <v>101</v>
      </c>
      <c r="B133" s="127" t="str">
        <f>IF(RISCOS!$T$129=0,"",RISCOS!$T$129)</f>
        <v/>
      </c>
      <c r="C133" s="227"/>
      <c r="D133" s="227"/>
      <c r="E133" s="124" t="e">
        <f>IF(#REF!="","",#REF!)</f>
        <v>#REF!</v>
      </c>
      <c r="F133" s="124" t="e">
        <f>IF(#REF!="","",#REF!)</f>
        <v>#REF!</v>
      </c>
      <c r="G133" s="124" t="e">
        <f>IF(#REF!="","",#REF!)</f>
        <v>#REF!</v>
      </c>
      <c r="H133" s="126"/>
      <c r="I133" s="126"/>
      <c r="J133" s="126"/>
      <c r="K133" s="126"/>
      <c r="L133" s="126"/>
    </row>
    <row r="134" spans="1:12" ht="31.5" customHeight="1" x14ac:dyDescent="0.25">
      <c r="A134" t="s">
        <v>101</v>
      </c>
      <c r="B134" s="127" t="str">
        <f>IF(RISCOS!$T$129=0,"",RISCOS!$T$129)</f>
        <v/>
      </c>
      <c r="C134" s="227"/>
      <c r="D134" s="227"/>
      <c r="E134" s="124" t="e">
        <f>IF(#REF!="","",#REF!)</f>
        <v>#REF!</v>
      </c>
      <c r="F134" s="124" t="e">
        <f>IF(#REF!="","",#REF!)</f>
        <v>#REF!</v>
      </c>
      <c r="G134" s="124" t="e">
        <f>IF(#REF!="","",#REF!)</f>
        <v>#REF!</v>
      </c>
      <c r="H134" s="126"/>
      <c r="I134" s="126"/>
      <c r="J134" s="126"/>
      <c r="K134" s="126"/>
      <c r="L134" s="126"/>
    </row>
    <row r="135" spans="1:12" ht="31.5" customHeight="1" x14ac:dyDescent="0.25">
      <c r="A135" t="s">
        <v>101</v>
      </c>
      <c r="B135" s="127" t="str">
        <f>IF(RISCOS!$T$129=0,"",RISCOS!$T$129)</f>
        <v/>
      </c>
      <c r="C135" s="227"/>
      <c r="D135" s="227"/>
      <c r="E135" s="124" t="e">
        <f>IF(#REF!="","",#REF!)</f>
        <v>#REF!</v>
      </c>
      <c r="F135" s="124" t="e">
        <f>IF(#REF!="","",#REF!)</f>
        <v>#REF!</v>
      </c>
      <c r="G135" s="124" t="e">
        <f>IF(#REF!="","",#REF!)</f>
        <v>#REF!</v>
      </c>
      <c r="H135" s="126"/>
      <c r="I135" s="126"/>
      <c r="J135" s="126"/>
      <c r="K135" s="126"/>
      <c r="L135" s="126"/>
    </row>
    <row r="136" spans="1:12" ht="31.5" customHeight="1" x14ac:dyDescent="0.25">
      <c r="A136" t="s">
        <v>101</v>
      </c>
      <c r="B136" s="129" t="str">
        <f>IF(RISCOS!$T$129=0,"",RISCOS!$T$129)</f>
        <v/>
      </c>
      <c r="C136" s="227"/>
      <c r="D136" s="227"/>
      <c r="E136" s="124" t="e">
        <f>IF(#REF!="","",#REF!)</f>
        <v>#REF!</v>
      </c>
      <c r="F136" s="124" t="e">
        <f>IF(#REF!="","",#REF!)</f>
        <v>#REF!</v>
      </c>
      <c r="G136" s="124" t="e">
        <f>IF(#REF!="","",#REF!)</f>
        <v>#REF!</v>
      </c>
      <c r="H136" s="126"/>
      <c r="I136" s="126"/>
      <c r="J136" s="126"/>
      <c r="K136" s="126"/>
      <c r="L136" s="126"/>
    </row>
    <row r="137" spans="1:12" ht="31.5" customHeight="1" x14ac:dyDescent="0.25">
      <c r="A137" t="s">
        <v>101</v>
      </c>
      <c r="B137" s="123" t="str">
        <f>IF(RISCOS!$T$139=0,"",RISCOS!$T$139)</f>
        <v/>
      </c>
      <c r="C137" s="227" t="str">
        <f>IF(RISCOS!B139="","",RISCOS!B139)</f>
        <v/>
      </c>
      <c r="D137" s="227">
        <f>RISCOS!D139</f>
        <v>0</v>
      </c>
      <c r="E137" s="124" t="e">
        <f>IF(#REF!="","",#REF!)</f>
        <v>#REF!</v>
      </c>
      <c r="F137" s="124" t="e">
        <f>IF(#REF!="","",#REF!)</f>
        <v>#REF!</v>
      </c>
      <c r="G137" s="124" t="e">
        <f>IF(#REF!="","",#REF!)</f>
        <v>#REF!</v>
      </c>
      <c r="H137" s="126"/>
      <c r="I137" s="126"/>
      <c r="J137" s="126"/>
      <c r="K137" s="126"/>
      <c r="L137" s="126"/>
    </row>
    <row r="138" spans="1:12" ht="31.5" customHeight="1" x14ac:dyDescent="0.25">
      <c r="A138" t="s">
        <v>101</v>
      </c>
      <c r="B138" s="127" t="str">
        <f>IF(RISCOS!$T$139=0,"",RISCOS!$T$139)</f>
        <v/>
      </c>
      <c r="C138" s="227"/>
      <c r="D138" s="227"/>
      <c r="E138" s="124" t="e">
        <f>IF(#REF!="","",#REF!)</f>
        <v>#REF!</v>
      </c>
      <c r="F138" s="124" t="e">
        <f>IF(#REF!="","",#REF!)</f>
        <v>#REF!</v>
      </c>
      <c r="G138" s="124" t="e">
        <f>IF(#REF!="","",#REF!)</f>
        <v>#REF!</v>
      </c>
      <c r="H138" s="126"/>
      <c r="I138" s="126"/>
      <c r="J138" s="126"/>
      <c r="K138" s="126"/>
      <c r="L138" s="126"/>
    </row>
    <row r="139" spans="1:12" ht="31.5" customHeight="1" x14ac:dyDescent="0.25">
      <c r="A139" t="s">
        <v>101</v>
      </c>
      <c r="B139" s="127" t="str">
        <f>IF(RISCOS!$T$139=0,"",RISCOS!$T$139)</f>
        <v/>
      </c>
      <c r="C139" s="227"/>
      <c r="D139" s="227"/>
      <c r="E139" s="124" t="e">
        <f>IF(#REF!="","",#REF!)</f>
        <v>#REF!</v>
      </c>
      <c r="F139" s="124" t="e">
        <f>IF(#REF!="","",#REF!)</f>
        <v>#REF!</v>
      </c>
      <c r="G139" s="124" t="e">
        <f>IF(#REF!="","",#REF!)</f>
        <v>#REF!</v>
      </c>
      <c r="H139" s="126"/>
      <c r="I139" s="126"/>
      <c r="J139" s="126"/>
      <c r="K139" s="126"/>
      <c r="L139" s="126"/>
    </row>
    <row r="140" spans="1:12" ht="31.5" customHeight="1" x14ac:dyDescent="0.25">
      <c r="A140" t="s">
        <v>101</v>
      </c>
      <c r="B140" s="127" t="str">
        <f>IF(RISCOS!$T$139=0,"",RISCOS!$T$139)</f>
        <v/>
      </c>
      <c r="C140" s="227"/>
      <c r="D140" s="227"/>
      <c r="E140" s="124" t="e">
        <f>IF(#REF!="","",#REF!)</f>
        <v>#REF!</v>
      </c>
      <c r="F140" s="124" t="e">
        <f>IF(#REF!="","",#REF!)</f>
        <v>#REF!</v>
      </c>
      <c r="G140" s="124" t="e">
        <f>IF(#REF!="","",#REF!)</f>
        <v>#REF!</v>
      </c>
      <c r="H140" s="126"/>
      <c r="I140" s="126"/>
      <c r="J140" s="126"/>
      <c r="K140" s="126"/>
      <c r="L140" s="126"/>
    </row>
    <row r="141" spans="1:12" ht="31.5" customHeight="1" x14ac:dyDescent="0.25">
      <c r="A141" t="s">
        <v>101</v>
      </c>
      <c r="B141" s="128" t="str">
        <f>IF(RISCOS!$T$139=0,"",RISCOS!$T$139)</f>
        <v/>
      </c>
      <c r="C141" s="227"/>
      <c r="D141" s="227"/>
      <c r="E141" s="124" t="e">
        <f>IF(#REF!="","",#REF!)</f>
        <v>#REF!</v>
      </c>
      <c r="F141" s="124" t="e">
        <f>IF(#REF!="","",#REF!)</f>
        <v>#REF!</v>
      </c>
      <c r="G141" s="124" t="e">
        <f>IF(#REF!="","",#REF!)</f>
        <v>#REF!</v>
      </c>
      <c r="H141" s="126"/>
      <c r="I141" s="126"/>
      <c r="J141" s="126"/>
      <c r="K141" s="126"/>
      <c r="L141" s="126"/>
    </row>
    <row r="142" spans="1:12" ht="31.5" customHeight="1" x14ac:dyDescent="0.25">
      <c r="A142" t="s">
        <v>101</v>
      </c>
      <c r="B142" s="127" t="str">
        <f>IF(RISCOS!$T$139=0,"",RISCOS!$T$139)</f>
        <v/>
      </c>
      <c r="C142" s="227"/>
      <c r="D142" s="227"/>
      <c r="E142" s="124" t="e">
        <f>IF(#REF!="","",#REF!)</f>
        <v>#REF!</v>
      </c>
      <c r="F142" s="124" t="e">
        <f>IF(#REF!="","",#REF!)</f>
        <v>#REF!</v>
      </c>
      <c r="G142" s="124" t="e">
        <f>IF(#REF!="","",#REF!)</f>
        <v>#REF!</v>
      </c>
      <c r="H142" s="126"/>
      <c r="I142" s="126"/>
      <c r="J142" s="126"/>
      <c r="K142" s="126"/>
      <c r="L142" s="126"/>
    </row>
    <row r="143" spans="1:12" ht="31.5" customHeight="1" x14ac:dyDescent="0.25">
      <c r="A143" t="s">
        <v>101</v>
      </c>
      <c r="B143" s="127" t="str">
        <f>IF(RISCOS!$T$139=0,"",RISCOS!$T$139)</f>
        <v/>
      </c>
      <c r="C143" s="227"/>
      <c r="D143" s="227"/>
      <c r="E143" s="124" t="e">
        <f>IF(#REF!="","",#REF!)</f>
        <v>#REF!</v>
      </c>
      <c r="F143" s="124" t="e">
        <f>IF(#REF!="","",#REF!)</f>
        <v>#REF!</v>
      </c>
      <c r="G143" s="124" t="e">
        <f>IF(#REF!="","",#REF!)</f>
        <v>#REF!</v>
      </c>
      <c r="H143" s="126"/>
      <c r="I143" s="126"/>
      <c r="J143" s="126"/>
      <c r="K143" s="126"/>
      <c r="L143" s="126"/>
    </row>
    <row r="144" spans="1:12" ht="31.5" customHeight="1" x14ac:dyDescent="0.25">
      <c r="A144" t="s">
        <v>101</v>
      </c>
      <c r="B144" s="127" t="str">
        <f>IF(RISCOS!$T$139=0,"",RISCOS!$T$139)</f>
        <v/>
      </c>
      <c r="C144" s="227"/>
      <c r="D144" s="227"/>
      <c r="E144" s="124" t="e">
        <f>IF(#REF!="","",#REF!)</f>
        <v>#REF!</v>
      </c>
      <c r="F144" s="124" t="e">
        <f>IF(#REF!="","",#REF!)</f>
        <v>#REF!</v>
      </c>
      <c r="G144" s="124" t="e">
        <f>IF(#REF!="","",#REF!)</f>
        <v>#REF!</v>
      </c>
      <c r="H144" s="126"/>
      <c r="I144" s="126"/>
      <c r="J144" s="126"/>
      <c r="K144" s="126"/>
      <c r="L144" s="126"/>
    </row>
    <row r="145" spans="1:12" ht="31.5" customHeight="1" x14ac:dyDescent="0.25">
      <c r="A145" t="s">
        <v>101</v>
      </c>
      <c r="B145" s="127" t="str">
        <f>IF(RISCOS!$T$139=0,"",RISCOS!$T$139)</f>
        <v/>
      </c>
      <c r="C145" s="227"/>
      <c r="D145" s="227"/>
      <c r="E145" s="124" t="e">
        <f>IF(#REF!="","",#REF!)</f>
        <v>#REF!</v>
      </c>
      <c r="F145" s="124" t="e">
        <f>IF(#REF!="","",#REF!)</f>
        <v>#REF!</v>
      </c>
      <c r="G145" s="124" t="e">
        <f>IF(#REF!="","",#REF!)</f>
        <v>#REF!</v>
      </c>
      <c r="H145" s="126"/>
      <c r="I145" s="126"/>
      <c r="J145" s="126"/>
      <c r="K145" s="126"/>
      <c r="L145" s="126"/>
    </row>
    <row r="146" spans="1:12" ht="31.5" customHeight="1" x14ac:dyDescent="0.25">
      <c r="A146" t="s">
        <v>101</v>
      </c>
      <c r="B146" s="129" t="str">
        <f>IF(RISCOS!$T$139=0,"",RISCOS!$T$139)</f>
        <v/>
      </c>
      <c r="C146" s="227"/>
      <c r="D146" s="227"/>
      <c r="E146" s="124" t="e">
        <f>IF(#REF!="","",#REF!)</f>
        <v>#REF!</v>
      </c>
      <c r="F146" s="124" t="e">
        <f>IF(#REF!="","",#REF!)</f>
        <v>#REF!</v>
      </c>
      <c r="G146" s="124" t="e">
        <f>IF(#REF!="","",#REF!)</f>
        <v>#REF!</v>
      </c>
      <c r="H146" s="126"/>
      <c r="I146" s="126"/>
      <c r="J146" s="126"/>
      <c r="K146" s="126"/>
      <c r="L146" s="126"/>
    </row>
    <row r="147" spans="1:12" ht="31.5" customHeight="1" x14ac:dyDescent="0.25">
      <c r="A147" t="s">
        <v>101</v>
      </c>
      <c r="B147" s="123" t="str">
        <f>IF(RISCOS!$T$149=0,"",RISCOS!$T$149)</f>
        <v/>
      </c>
      <c r="C147" s="227" t="str">
        <f>IF(RISCOS!B149="","",RISCOS!B149)</f>
        <v/>
      </c>
      <c r="D147" s="227">
        <f>RISCOS!D149</f>
        <v>0</v>
      </c>
      <c r="E147" s="124" t="e">
        <f>IF(#REF!="","",#REF!)</f>
        <v>#REF!</v>
      </c>
      <c r="F147" s="124" t="e">
        <f>IF(#REF!="","",#REF!)</f>
        <v>#REF!</v>
      </c>
      <c r="G147" s="124" t="e">
        <f>IF(#REF!="","",#REF!)</f>
        <v>#REF!</v>
      </c>
      <c r="H147" s="126"/>
      <c r="I147" s="126"/>
      <c r="J147" s="126"/>
      <c r="K147" s="126"/>
      <c r="L147" s="126"/>
    </row>
    <row r="148" spans="1:12" ht="31.5" customHeight="1" x14ac:dyDescent="0.25">
      <c r="A148" t="s">
        <v>101</v>
      </c>
      <c r="B148" s="127" t="str">
        <f>IF(RISCOS!$T$149=0,"",RISCOS!$T$149)</f>
        <v/>
      </c>
      <c r="C148" s="227"/>
      <c r="D148" s="227"/>
      <c r="E148" s="124" t="e">
        <f>IF(#REF!="","",#REF!)</f>
        <v>#REF!</v>
      </c>
      <c r="F148" s="124" t="e">
        <f>IF(#REF!="","",#REF!)</f>
        <v>#REF!</v>
      </c>
      <c r="G148" s="124" t="e">
        <f>IF(#REF!="","",#REF!)</f>
        <v>#REF!</v>
      </c>
      <c r="H148" s="126"/>
      <c r="I148" s="126"/>
      <c r="J148" s="126"/>
      <c r="K148" s="126"/>
      <c r="L148" s="126"/>
    </row>
    <row r="149" spans="1:12" ht="31.5" customHeight="1" x14ac:dyDescent="0.25">
      <c r="A149" t="s">
        <v>101</v>
      </c>
      <c r="B149" s="127" t="str">
        <f>IF(RISCOS!$T$149=0,"",RISCOS!$T$149)</f>
        <v/>
      </c>
      <c r="C149" s="227"/>
      <c r="D149" s="227"/>
      <c r="E149" s="124" t="e">
        <f>IF(#REF!="","",#REF!)</f>
        <v>#REF!</v>
      </c>
      <c r="F149" s="124" t="e">
        <f>IF(#REF!="","",#REF!)</f>
        <v>#REF!</v>
      </c>
      <c r="G149" s="124" t="e">
        <f>IF(#REF!="","",#REF!)</f>
        <v>#REF!</v>
      </c>
      <c r="H149" s="126"/>
      <c r="I149" s="126"/>
      <c r="J149" s="126"/>
      <c r="K149" s="126"/>
      <c r="L149" s="126"/>
    </row>
    <row r="150" spans="1:12" ht="31.5" customHeight="1" x14ac:dyDescent="0.25">
      <c r="A150" t="s">
        <v>101</v>
      </c>
      <c r="B150" s="127" t="str">
        <f>IF(RISCOS!$T$149=0,"",RISCOS!$T$149)</f>
        <v/>
      </c>
      <c r="C150" s="227"/>
      <c r="D150" s="227"/>
      <c r="E150" s="124" t="e">
        <f>IF(#REF!="","",#REF!)</f>
        <v>#REF!</v>
      </c>
      <c r="F150" s="124" t="e">
        <f>IF(#REF!="","",#REF!)</f>
        <v>#REF!</v>
      </c>
      <c r="G150" s="124" t="e">
        <f>IF(#REF!="","",#REF!)</f>
        <v>#REF!</v>
      </c>
      <c r="H150" s="126"/>
      <c r="I150" s="126"/>
      <c r="J150" s="126"/>
      <c r="K150" s="126"/>
      <c r="L150" s="126"/>
    </row>
    <row r="151" spans="1:12" ht="31.5" customHeight="1" x14ac:dyDescent="0.25">
      <c r="A151" t="s">
        <v>101</v>
      </c>
      <c r="B151" s="128" t="str">
        <f>IF(RISCOS!$T$149=0,"",RISCOS!$T$149)</f>
        <v/>
      </c>
      <c r="C151" s="227"/>
      <c r="D151" s="227"/>
      <c r="E151" s="124" t="e">
        <f>IF(#REF!="","",#REF!)</f>
        <v>#REF!</v>
      </c>
      <c r="F151" s="124" t="e">
        <f>IF(#REF!="","",#REF!)</f>
        <v>#REF!</v>
      </c>
      <c r="G151" s="124" t="e">
        <f>IF(#REF!="","",#REF!)</f>
        <v>#REF!</v>
      </c>
      <c r="H151" s="126"/>
      <c r="I151" s="126"/>
      <c r="J151" s="126"/>
      <c r="K151" s="126"/>
      <c r="L151" s="126"/>
    </row>
    <row r="152" spans="1:12" ht="31.5" customHeight="1" x14ac:dyDescent="0.25">
      <c r="A152" t="s">
        <v>101</v>
      </c>
      <c r="B152" s="127" t="str">
        <f>IF(RISCOS!$T$149=0,"",RISCOS!$T$149)</f>
        <v/>
      </c>
      <c r="C152" s="227"/>
      <c r="D152" s="227"/>
      <c r="E152" s="124" t="e">
        <f>IF(#REF!="","",#REF!)</f>
        <v>#REF!</v>
      </c>
      <c r="F152" s="124" t="e">
        <f>IF(#REF!="","",#REF!)</f>
        <v>#REF!</v>
      </c>
      <c r="G152" s="124" t="e">
        <f>IF(#REF!="","",#REF!)</f>
        <v>#REF!</v>
      </c>
      <c r="H152" s="126"/>
      <c r="I152" s="126"/>
      <c r="J152" s="126"/>
      <c r="K152" s="126"/>
      <c r="L152" s="126"/>
    </row>
    <row r="153" spans="1:12" ht="31.5" customHeight="1" x14ac:dyDescent="0.25">
      <c r="A153" t="s">
        <v>101</v>
      </c>
      <c r="B153" s="127" t="str">
        <f>IF(RISCOS!$T$149=0,"",RISCOS!$T$149)</f>
        <v/>
      </c>
      <c r="C153" s="227"/>
      <c r="D153" s="227"/>
      <c r="E153" s="124" t="e">
        <f>IF(#REF!="","",#REF!)</f>
        <v>#REF!</v>
      </c>
      <c r="F153" s="124" t="e">
        <f>IF(#REF!="","",#REF!)</f>
        <v>#REF!</v>
      </c>
      <c r="G153" s="124" t="e">
        <f>IF(#REF!="","",#REF!)</f>
        <v>#REF!</v>
      </c>
      <c r="H153" s="126"/>
      <c r="I153" s="126"/>
      <c r="J153" s="126"/>
      <c r="K153" s="126"/>
      <c r="L153" s="126"/>
    </row>
    <row r="154" spans="1:12" ht="31.5" customHeight="1" x14ac:dyDescent="0.25">
      <c r="A154" t="s">
        <v>101</v>
      </c>
      <c r="B154" s="127" t="str">
        <f>IF(RISCOS!$T$149=0,"",RISCOS!$T$149)</f>
        <v/>
      </c>
      <c r="C154" s="227"/>
      <c r="D154" s="227"/>
      <c r="E154" s="124" t="e">
        <f>IF(#REF!="","",#REF!)</f>
        <v>#REF!</v>
      </c>
      <c r="F154" s="124" t="e">
        <f>IF(#REF!="","",#REF!)</f>
        <v>#REF!</v>
      </c>
      <c r="G154" s="124" t="e">
        <f>IF(#REF!="","",#REF!)</f>
        <v>#REF!</v>
      </c>
      <c r="H154" s="126"/>
      <c r="I154" s="126"/>
      <c r="J154" s="126"/>
      <c r="K154" s="126"/>
      <c r="L154" s="126"/>
    </row>
    <row r="155" spans="1:12" ht="31.5" customHeight="1" x14ac:dyDescent="0.25">
      <c r="A155" t="s">
        <v>101</v>
      </c>
      <c r="B155" s="127" t="str">
        <f>IF(RISCOS!$T$149=0,"",RISCOS!$T$149)</f>
        <v/>
      </c>
      <c r="C155" s="227"/>
      <c r="D155" s="227"/>
      <c r="E155" s="124" t="e">
        <f>IF(#REF!="","",#REF!)</f>
        <v>#REF!</v>
      </c>
      <c r="F155" s="124" t="e">
        <f>IF(#REF!="","",#REF!)</f>
        <v>#REF!</v>
      </c>
      <c r="G155" s="124" t="e">
        <f>IF(#REF!="","",#REF!)</f>
        <v>#REF!</v>
      </c>
      <c r="H155" s="126"/>
      <c r="I155" s="126"/>
      <c r="J155" s="126"/>
      <c r="K155" s="126"/>
      <c r="L155" s="126"/>
    </row>
    <row r="156" spans="1:12" ht="31.5" customHeight="1" x14ac:dyDescent="0.25">
      <c r="A156" t="s">
        <v>101</v>
      </c>
      <c r="B156" s="129" t="str">
        <f>IF(RISCOS!$T$149=0,"",RISCOS!$T$149)</f>
        <v/>
      </c>
      <c r="C156" s="227"/>
      <c r="D156" s="227"/>
      <c r="E156" s="124" t="e">
        <f>IF(#REF!="","",#REF!)</f>
        <v>#REF!</v>
      </c>
      <c r="F156" s="124" t="e">
        <f>IF(#REF!="","",#REF!)</f>
        <v>#REF!</v>
      </c>
      <c r="G156" s="124" t="e">
        <f>IF(#REF!="","",#REF!)</f>
        <v>#REF!</v>
      </c>
      <c r="H156" s="126"/>
      <c r="I156" s="126"/>
      <c r="J156" s="126"/>
      <c r="K156" s="126"/>
      <c r="L156" s="126"/>
    </row>
    <row r="157" spans="1:12" ht="31.5" customHeight="1" x14ac:dyDescent="0.25">
      <c r="A157" t="s">
        <v>101</v>
      </c>
      <c r="B157" s="123" t="str">
        <f>IF(RISCOS!$T$159=0,"",RISCOS!$T$159)</f>
        <v/>
      </c>
      <c r="C157" s="227" t="str">
        <f>IF(RISCOS!B159="","",RISCOS!B159)</f>
        <v/>
      </c>
      <c r="D157" s="227">
        <f>RISCOS!D159</f>
        <v>0</v>
      </c>
      <c r="E157" s="124" t="e">
        <f>IF(#REF!="","",#REF!)</f>
        <v>#REF!</v>
      </c>
      <c r="F157" s="124" t="e">
        <f>IF(#REF!="","",#REF!)</f>
        <v>#REF!</v>
      </c>
      <c r="G157" s="124" t="e">
        <f>IF(#REF!="","",#REF!)</f>
        <v>#REF!</v>
      </c>
      <c r="H157" s="126"/>
      <c r="I157" s="126"/>
      <c r="J157" s="126"/>
      <c r="K157" s="126"/>
      <c r="L157" s="126"/>
    </row>
    <row r="158" spans="1:12" ht="31.5" customHeight="1" x14ac:dyDescent="0.25">
      <c r="A158" t="s">
        <v>101</v>
      </c>
      <c r="B158" s="127" t="str">
        <f>IF(RISCOS!$T$159=0,"",RISCOS!$T$159)</f>
        <v/>
      </c>
      <c r="C158" s="227"/>
      <c r="D158" s="227"/>
      <c r="E158" s="124" t="e">
        <f>IF(#REF!="","",#REF!)</f>
        <v>#REF!</v>
      </c>
      <c r="F158" s="124" t="e">
        <f>IF(#REF!="","",#REF!)</f>
        <v>#REF!</v>
      </c>
      <c r="G158" s="124" t="e">
        <f>IF(#REF!="","",#REF!)</f>
        <v>#REF!</v>
      </c>
      <c r="H158" s="126"/>
      <c r="I158" s="126"/>
      <c r="J158" s="126"/>
      <c r="K158" s="126"/>
      <c r="L158" s="126"/>
    </row>
    <row r="159" spans="1:12" ht="31.5" customHeight="1" x14ac:dyDescent="0.25">
      <c r="A159" t="s">
        <v>101</v>
      </c>
      <c r="B159" s="127" t="str">
        <f>IF(RISCOS!$T$159=0,"",RISCOS!$T$159)</f>
        <v/>
      </c>
      <c r="C159" s="227"/>
      <c r="D159" s="227"/>
      <c r="E159" s="124" t="e">
        <f>IF(#REF!="","",#REF!)</f>
        <v>#REF!</v>
      </c>
      <c r="F159" s="124" t="e">
        <f>IF(#REF!="","",#REF!)</f>
        <v>#REF!</v>
      </c>
      <c r="G159" s="124" t="e">
        <f>IF(#REF!="","",#REF!)</f>
        <v>#REF!</v>
      </c>
      <c r="H159" s="126"/>
      <c r="I159" s="126"/>
      <c r="J159" s="126"/>
      <c r="K159" s="126"/>
      <c r="L159" s="126"/>
    </row>
    <row r="160" spans="1:12" ht="31.5" customHeight="1" x14ac:dyDescent="0.25">
      <c r="A160" t="s">
        <v>101</v>
      </c>
      <c r="B160" s="127" t="str">
        <f>IF(RISCOS!$T$159=0,"",RISCOS!$T$159)</f>
        <v/>
      </c>
      <c r="C160" s="227"/>
      <c r="D160" s="227"/>
      <c r="E160" s="124" t="e">
        <f>IF(#REF!="","",#REF!)</f>
        <v>#REF!</v>
      </c>
      <c r="F160" s="124" t="e">
        <f>IF(#REF!="","",#REF!)</f>
        <v>#REF!</v>
      </c>
      <c r="G160" s="124" t="e">
        <f>IF(#REF!="","",#REF!)</f>
        <v>#REF!</v>
      </c>
      <c r="H160" s="126"/>
      <c r="I160" s="126"/>
      <c r="J160" s="126"/>
      <c r="K160" s="126"/>
      <c r="L160" s="126"/>
    </row>
    <row r="161" spans="1:12" ht="31.5" customHeight="1" x14ac:dyDescent="0.25">
      <c r="A161" t="s">
        <v>101</v>
      </c>
      <c r="B161" s="128" t="str">
        <f>IF(RISCOS!$T$159=0,"",RISCOS!$T$159)</f>
        <v/>
      </c>
      <c r="C161" s="227"/>
      <c r="D161" s="227"/>
      <c r="E161" s="124" t="e">
        <f>IF(#REF!="","",#REF!)</f>
        <v>#REF!</v>
      </c>
      <c r="F161" s="124" t="e">
        <f>IF(#REF!="","",#REF!)</f>
        <v>#REF!</v>
      </c>
      <c r="G161" s="124" t="e">
        <f>IF(#REF!="","",#REF!)</f>
        <v>#REF!</v>
      </c>
      <c r="H161" s="126"/>
      <c r="I161" s="126"/>
      <c r="J161" s="126"/>
      <c r="K161" s="126"/>
      <c r="L161" s="126"/>
    </row>
    <row r="162" spans="1:12" ht="31.5" customHeight="1" x14ac:dyDescent="0.25">
      <c r="A162" t="s">
        <v>101</v>
      </c>
      <c r="B162" s="127" t="str">
        <f>IF(RISCOS!$T$159=0,"",RISCOS!$T$159)</f>
        <v/>
      </c>
      <c r="C162" s="227"/>
      <c r="D162" s="227"/>
      <c r="E162" s="124" t="e">
        <f>IF(#REF!="","",#REF!)</f>
        <v>#REF!</v>
      </c>
      <c r="F162" s="124" t="e">
        <f>IF(#REF!="","",#REF!)</f>
        <v>#REF!</v>
      </c>
      <c r="G162" s="124" t="e">
        <f>IF(#REF!="","",#REF!)</f>
        <v>#REF!</v>
      </c>
      <c r="H162" s="126"/>
      <c r="I162" s="126"/>
      <c r="J162" s="126"/>
      <c r="K162" s="126"/>
      <c r="L162" s="126"/>
    </row>
    <row r="163" spans="1:12" ht="31.5" customHeight="1" x14ac:dyDescent="0.25">
      <c r="A163" t="s">
        <v>101</v>
      </c>
      <c r="B163" s="127" t="str">
        <f>IF(RISCOS!$T$159=0,"",RISCOS!$T$159)</f>
        <v/>
      </c>
      <c r="C163" s="227"/>
      <c r="D163" s="227"/>
      <c r="E163" s="124" t="e">
        <f>IF(#REF!="","",#REF!)</f>
        <v>#REF!</v>
      </c>
      <c r="F163" s="124" t="e">
        <f>IF(#REF!="","",#REF!)</f>
        <v>#REF!</v>
      </c>
      <c r="G163" s="124" t="e">
        <f>IF(#REF!="","",#REF!)</f>
        <v>#REF!</v>
      </c>
      <c r="H163" s="126"/>
      <c r="I163" s="126"/>
      <c r="J163" s="126"/>
      <c r="K163" s="126"/>
      <c r="L163" s="126"/>
    </row>
    <row r="164" spans="1:12" ht="31.5" customHeight="1" x14ac:dyDescent="0.25">
      <c r="A164" t="s">
        <v>101</v>
      </c>
      <c r="B164" s="127" t="str">
        <f>IF(RISCOS!$T$159=0,"",RISCOS!$T$159)</f>
        <v/>
      </c>
      <c r="C164" s="227"/>
      <c r="D164" s="227"/>
      <c r="E164" s="124" t="e">
        <f>IF(#REF!="","",#REF!)</f>
        <v>#REF!</v>
      </c>
      <c r="F164" s="124" t="e">
        <f>IF(#REF!="","",#REF!)</f>
        <v>#REF!</v>
      </c>
      <c r="G164" s="124" t="e">
        <f>IF(#REF!="","",#REF!)</f>
        <v>#REF!</v>
      </c>
      <c r="H164" s="126"/>
      <c r="I164" s="126"/>
      <c r="J164" s="126"/>
      <c r="K164" s="126"/>
      <c r="L164" s="126"/>
    </row>
    <row r="165" spans="1:12" ht="31.5" customHeight="1" x14ac:dyDescent="0.25">
      <c r="A165" t="s">
        <v>101</v>
      </c>
      <c r="B165" s="127" t="str">
        <f>IF(RISCOS!$T$159=0,"",RISCOS!$T$159)</f>
        <v/>
      </c>
      <c r="C165" s="227"/>
      <c r="D165" s="227"/>
      <c r="E165" s="124" t="e">
        <f>IF(#REF!="","",#REF!)</f>
        <v>#REF!</v>
      </c>
      <c r="F165" s="124" t="e">
        <f>IF(#REF!="","",#REF!)</f>
        <v>#REF!</v>
      </c>
      <c r="G165" s="124" t="e">
        <f>IF(#REF!="","",#REF!)</f>
        <v>#REF!</v>
      </c>
      <c r="H165" s="126"/>
      <c r="I165" s="126"/>
      <c r="J165" s="126"/>
      <c r="K165" s="126"/>
      <c r="L165" s="126"/>
    </row>
    <row r="166" spans="1:12" ht="31.5" customHeight="1" x14ac:dyDescent="0.25">
      <c r="A166" t="s">
        <v>101</v>
      </c>
      <c r="B166" s="129" t="str">
        <f>IF(RISCOS!$T$159=0,"",RISCOS!$T$159)</f>
        <v/>
      </c>
      <c r="C166" s="227"/>
      <c r="D166" s="227"/>
      <c r="E166" s="124" t="e">
        <f>IF(#REF!="","",#REF!)</f>
        <v>#REF!</v>
      </c>
      <c r="F166" s="124" t="e">
        <f>IF(#REF!="","",#REF!)</f>
        <v>#REF!</v>
      </c>
      <c r="G166" s="124" t="e">
        <f>IF(#REF!="","",#REF!)</f>
        <v>#REF!</v>
      </c>
      <c r="H166" s="126"/>
      <c r="I166" s="126"/>
      <c r="J166" s="126"/>
      <c r="K166" s="126"/>
      <c r="L166" s="126"/>
    </row>
    <row r="167" spans="1:12" ht="31.5" customHeight="1" x14ac:dyDescent="0.25">
      <c r="A167" t="s">
        <v>101</v>
      </c>
      <c r="B167" s="123" t="str">
        <f>IF(RISCOS!$T$169=0,"",RISCOS!$T$169)</f>
        <v/>
      </c>
      <c r="C167" s="227" t="str">
        <f>IF(RISCOS!B169="","",RISCOS!B169)</f>
        <v/>
      </c>
      <c r="D167" s="227">
        <f>RISCOS!D169</f>
        <v>0</v>
      </c>
      <c r="E167" s="124" t="e">
        <f>IF(#REF!="","",#REF!)</f>
        <v>#REF!</v>
      </c>
      <c r="F167" s="124" t="e">
        <f>IF(#REF!="","",#REF!)</f>
        <v>#REF!</v>
      </c>
      <c r="G167" s="124" t="e">
        <f>IF(#REF!="","",#REF!)</f>
        <v>#REF!</v>
      </c>
      <c r="H167" s="126"/>
      <c r="I167" s="126"/>
      <c r="J167" s="126"/>
      <c r="K167" s="126"/>
      <c r="L167" s="126"/>
    </row>
    <row r="168" spans="1:12" ht="31.5" customHeight="1" x14ac:dyDescent="0.25">
      <c r="A168" t="s">
        <v>101</v>
      </c>
      <c r="B168" s="127" t="str">
        <f>IF(RISCOS!$T$169=0,"",RISCOS!$T$169)</f>
        <v/>
      </c>
      <c r="C168" s="227"/>
      <c r="D168" s="227"/>
      <c r="E168" s="124" t="e">
        <f>IF(#REF!="","",#REF!)</f>
        <v>#REF!</v>
      </c>
      <c r="F168" s="124" t="e">
        <f>IF(#REF!="","",#REF!)</f>
        <v>#REF!</v>
      </c>
      <c r="G168" s="124" t="e">
        <f>IF(#REF!="","",#REF!)</f>
        <v>#REF!</v>
      </c>
      <c r="H168" s="126"/>
      <c r="I168" s="126"/>
      <c r="J168" s="126"/>
      <c r="K168" s="126"/>
      <c r="L168" s="126"/>
    </row>
    <row r="169" spans="1:12" ht="31.5" customHeight="1" x14ac:dyDescent="0.25">
      <c r="A169" t="s">
        <v>101</v>
      </c>
      <c r="B169" s="127" t="str">
        <f>IF(RISCOS!$T$169=0,"",RISCOS!$T$169)</f>
        <v/>
      </c>
      <c r="C169" s="227"/>
      <c r="D169" s="227"/>
      <c r="E169" s="124" t="e">
        <f>IF(#REF!="","",#REF!)</f>
        <v>#REF!</v>
      </c>
      <c r="F169" s="124" t="e">
        <f>IF(#REF!="","",#REF!)</f>
        <v>#REF!</v>
      </c>
      <c r="G169" s="124" t="e">
        <f>IF(#REF!="","",#REF!)</f>
        <v>#REF!</v>
      </c>
      <c r="H169" s="126"/>
      <c r="I169" s="126"/>
      <c r="J169" s="126"/>
      <c r="K169" s="126"/>
      <c r="L169" s="126"/>
    </row>
    <row r="170" spans="1:12" ht="31.5" customHeight="1" x14ac:dyDescent="0.25">
      <c r="A170" t="s">
        <v>101</v>
      </c>
      <c r="B170" s="127" t="str">
        <f>IF(RISCOS!$T$169=0,"",RISCOS!$T$169)</f>
        <v/>
      </c>
      <c r="C170" s="227"/>
      <c r="D170" s="227"/>
      <c r="E170" s="124" t="e">
        <f>IF(#REF!="","",#REF!)</f>
        <v>#REF!</v>
      </c>
      <c r="F170" s="124" t="e">
        <f>IF(#REF!="","",#REF!)</f>
        <v>#REF!</v>
      </c>
      <c r="G170" s="124" t="e">
        <f>IF(#REF!="","",#REF!)</f>
        <v>#REF!</v>
      </c>
      <c r="H170" s="126"/>
      <c r="I170" s="126"/>
      <c r="J170" s="126"/>
      <c r="K170" s="126"/>
      <c r="L170" s="126"/>
    </row>
    <row r="171" spans="1:12" ht="31.5" customHeight="1" x14ac:dyDescent="0.25">
      <c r="A171" t="s">
        <v>101</v>
      </c>
      <c r="B171" s="128" t="str">
        <f>IF(RISCOS!$T$169=0,"",RISCOS!$T$169)</f>
        <v/>
      </c>
      <c r="C171" s="227"/>
      <c r="D171" s="227"/>
      <c r="E171" s="124" t="e">
        <f>IF(#REF!="","",#REF!)</f>
        <v>#REF!</v>
      </c>
      <c r="F171" s="124" t="e">
        <f>IF(#REF!="","",#REF!)</f>
        <v>#REF!</v>
      </c>
      <c r="G171" s="124" t="e">
        <f>IF(#REF!="","",#REF!)</f>
        <v>#REF!</v>
      </c>
      <c r="H171" s="126"/>
      <c r="I171" s="126"/>
      <c r="J171" s="126"/>
      <c r="K171" s="126"/>
      <c r="L171" s="126"/>
    </row>
    <row r="172" spans="1:12" ht="31.5" customHeight="1" x14ac:dyDescent="0.25">
      <c r="A172" t="s">
        <v>101</v>
      </c>
      <c r="B172" s="127" t="str">
        <f>IF(RISCOS!$T$169=0,"",RISCOS!$T$169)</f>
        <v/>
      </c>
      <c r="C172" s="227"/>
      <c r="D172" s="227"/>
      <c r="E172" s="124" t="e">
        <f>IF(#REF!="","",#REF!)</f>
        <v>#REF!</v>
      </c>
      <c r="F172" s="124" t="e">
        <f>IF(#REF!="","",#REF!)</f>
        <v>#REF!</v>
      </c>
      <c r="G172" s="124" t="e">
        <f>IF(#REF!="","",#REF!)</f>
        <v>#REF!</v>
      </c>
      <c r="H172" s="126"/>
      <c r="I172" s="126"/>
      <c r="J172" s="126"/>
      <c r="K172" s="126"/>
      <c r="L172" s="126"/>
    </row>
    <row r="173" spans="1:12" ht="31.5" customHeight="1" x14ac:dyDescent="0.25">
      <c r="A173" t="s">
        <v>101</v>
      </c>
      <c r="B173" s="127" t="str">
        <f>IF(RISCOS!$T$169=0,"",RISCOS!$T$169)</f>
        <v/>
      </c>
      <c r="C173" s="227"/>
      <c r="D173" s="227"/>
      <c r="E173" s="124" t="e">
        <f>IF(#REF!="","",#REF!)</f>
        <v>#REF!</v>
      </c>
      <c r="F173" s="124" t="e">
        <f>IF(#REF!="","",#REF!)</f>
        <v>#REF!</v>
      </c>
      <c r="G173" s="124" t="e">
        <f>IF(#REF!="","",#REF!)</f>
        <v>#REF!</v>
      </c>
      <c r="H173" s="126"/>
      <c r="I173" s="126"/>
      <c r="J173" s="126"/>
      <c r="K173" s="126"/>
      <c r="L173" s="126"/>
    </row>
    <row r="174" spans="1:12" ht="31.5" customHeight="1" x14ac:dyDescent="0.25">
      <c r="A174" t="s">
        <v>101</v>
      </c>
      <c r="B174" s="127" t="str">
        <f>IF(RISCOS!$T$169=0,"",RISCOS!$T$169)</f>
        <v/>
      </c>
      <c r="C174" s="227"/>
      <c r="D174" s="227"/>
      <c r="E174" s="124" t="e">
        <f>IF(#REF!="","",#REF!)</f>
        <v>#REF!</v>
      </c>
      <c r="F174" s="124" t="e">
        <f>IF(#REF!="","",#REF!)</f>
        <v>#REF!</v>
      </c>
      <c r="G174" s="124" t="e">
        <f>IF(#REF!="","",#REF!)</f>
        <v>#REF!</v>
      </c>
      <c r="H174" s="126"/>
      <c r="I174" s="126"/>
      <c r="J174" s="126"/>
      <c r="K174" s="126"/>
      <c r="L174" s="126"/>
    </row>
    <row r="175" spans="1:12" ht="31.5" customHeight="1" x14ac:dyDescent="0.25">
      <c r="A175" t="s">
        <v>101</v>
      </c>
      <c r="B175" s="127" t="str">
        <f>IF(RISCOS!$T$169=0,"",RISCOS!$T$169)</f>
        <v/>
      </c>
      <c r="C175" s="227"/>
      <c r="D175" s="227"/>
      <c r="E175" s="124" t="e">
        <f>IF(#REF!="","",#REF!)</f>
        <v>#REF!</v>
      </c>
      <c r="F175" s="124" t="e">
        <f>IF(#REF!="","",#REF!)</f>
        <v>#REF!</v>
      </c>
      <c r="G175" s="124" t="e">
        <f>IF(#REF!="","",#REF!)</f>
        <v>#REF!</v>
      </c>
      <c r="H175" s="126"/>
      <c r="I175" s="126"/>
      <c r="J175" s="126"/>
      <c r="K175" s="126"/>
      <c r="L175" s="126"/>
    </row>
    <row r="176" spans="1:12" ht="31.5" customHeight="1" x14ac:dyDescent="0.25">
      <c r="A176" t="s">
        <v>101</v>
      </c>
      <c r="B176" s="127" t="str">
        <f>IF(RISCOS!$T$169=0,"",RISCOS!$T$169)</f>
        <v/>
      </c>
      <c r="C176" s="227"/>
      <c r="D176" s="227"/>
      <c r="E176" s="124" t="e">
        <f>IF(#REF!="","",#REF!)</f>
        <v>#REF!</v>
      </c>
      <c r="F176" s="124" t="e">
        <f>IF(#REF!="","",#REF!)</f>
        <v>#REF!</v>
      </c>
      <c r="G176" s="124" t="e">
        <f>IF(#REF!="","",#REF!)</f>
        <v>#REF!</v>
      </c>
      <c r="H176" s="126"/>
      <c r="I176" s="126"/>
      <c r="J176" s="126"/>
      <c r="K176" s="126"/>
      <c r="L176" s="126"/>
    </row>
    <row r="177" spans="4:7" ht="15.75" x14ac:dyDescent="0.25">
      <c r="D177" s="19"/>
      <c r="G177" s="130"/>
    </row>
  </sheetData>
  <autoFilter ref="B6:B176" xr:uid="{00000000-0009-0000-0000-000008000000}"/>
  <mergeCells count="47">
    <mergeCell ref="D1:F3"/>
    <mergeCell ref="F4:J4"/>
    <mergeCell ref="K4:L4"/>
    <mergeCell ref="B5:B6"/>
    <mergeCell ref="C5:C6"/>
    <mergeCell ref="D5:D6"/>
    <mergeCell ref="E5:E6"/>
    <mergeCell ref="F5:F6"/>
    <mergeCell ref="G5:G6"/>
    <mergeCell ref="H5:I5"/>
    <mergeCell ref="J5:J6"/>
    <mergeCell ref="K5:K6"/>
    <mergeCell ref="L5:L6"/>
    <mergeCell ref="C7:C16"/>
    <mergeCell ref="D7:D16"/>
    <mergeCell ref="C17:C26"/>
    <mergeCell ref="D17:D26"/>
    <mergeCell ref="C27:C36"/>
    <mergeCell ref="D27:D36"/>
    <mergeCell ref="C37:C46"/>
    <mergeCell ref="D37:D46"/>
    <mergeCell ref="C47:C56"/>
    <mergeCell ref="D47:D56"/>
    <mergeCell ref="C57:C66"/>
    <mergeCell ref="D57:D66"/>
    <mergeCell ref="C67:C76"/>
    <mergeCell ref="D67:D76"/>
    <mergeCell ref="C77:C86"/>
    <mergeCell ref="D77:D86"/>
    <mergeCell ref="C87:C96"/>
    <mergeCell ref="D87:D96"/>
    <mergeCell ref="C97:C106"/>
    <mergeCell ref="D97:D106"/>
    <mergeCell ref="C107:C116"/>
    <mergeCell ref="D107:D116"/>
    <mergeCell ref="C117:C126"/>
    <mergeCell ref="D117:D126"/>
    <mergeCell ref="C157:C166"/>
    <mergeCell ref="D157:D166"/>
    <mergeCell ref="C167:C176"/>
    <mergeCell ref="D167:D176"/>
    <mergeCell ref="C127:C136"/>
    <mergeCell ref="D127:D136"/>
    <mergeCell ref="C137:C146"/>
    <mergeCell ref="D137:D146"/>
    <mergeCell ref="C147:C156"/>
    <mergeCell ref="D147:D15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C</vt:lpstr>
      <vt:lpstr>CONTEXTO</vt:lpstr>
      <vt:lpstr>RISCOS</vt:lpstr>
      <vt:lpstr>JUSTIFICATIVAS NOTAS</vt:lpstr>
      <vt:lpstr>TRATAMENTO</vt:lpstr>
      <vt:lpstr>Aux_Tratamento</vt:lpstr>
      <vt:lpstr>Med_X_Riscos</vt:lpstr>
      <vt:lpstr>MONITORAMENTO</vt:lpstr>
      <vt:lpstr>MON_old</vt:lpstr>
      <vt:lpstr>Fontes de Risco</vt:lpstr>
      <vt:lpstr>Categoria Risco</vt:lpstr>
      <vt:lpstr>Escalas Impacto e Probabilidade</vt:lpstr>
      <vt:lpstr>Escala Controles e Níveis Risco</vt:lpstr>
      <vt:lpstr>Opções de Tratamento</vt:lpstr>
      <vt:lpstr>'Escala Controles e Níveis Risco'!_ftnref1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Wescley Soares Silva</dc:creator>
  <dc:description/>
  <cp:lastModifiedBy>Ernani Lima Fernandes</cp:lastModifiedBy>
  <cp:revision>2</cp:revision>
  <dcterms:created xsi:type="dcterms:W3CDTF">2023-10-24T22:01:15Z</dcterms:created>
  <dcterms:modified xsi:type="dcterms:W3CDTF">2025-06-10T12:31:11Z</dcterms:modified>
  <dc:language>pt-BR</dc:language>
</cp:coreProperties>
</file>